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9BD3302-D1B0-475B-B90D-4FFCD43B2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S2" i="5" s="1"/>
  <c r="AL2" i="5"/>
  <c r="AD2" i="5"/>
  <c r="AJ2" i="5" l="1"/>
  <c r="AT2" i="5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<sst xmlns="http://schemas.openxmlformats.org/spreadsheetml/2006/main" count="62" uniqueCount="62">
  <si>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</si>
  <si>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</si>
  <si>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</si>
  <si>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</si>
  <si>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</si>
  <si>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</si>
  <si>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</si>
  <si>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</si>
  <si>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</si>
  <si>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</si>
  <si>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</si>
  <si>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</si>
  <si>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</si>
  <si>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</si>
  <si>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</si>
  <si>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</si>
  <si>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</si>
  <si>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</si>
  <si>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</si>
  <si>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</si>
  <si>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</si>
  <si>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</si>
  <si>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</si>
  <si>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</si>
  <si>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</si>
  <si>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</si>
  <si>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</si>
  <si>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</si>
  <si>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</si>
  <si>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</si>
  <si>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</si>
  <si>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</si>
  <si>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</si>
  <si>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</si>
  <si>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</si>
  <si>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</si>
  <si>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</si>
  <si>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</si>
  <si>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</si>
  <si>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</si>
  <si>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</si>
  <si>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</si>
  <si>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</si>
  <si>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</si>
  <si>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</si>
  <si>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</si>
  <si>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</si>
  <si>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</si>
  <si>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</si>
  <si>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</si>
  <si>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L&amp;C 3PC CMFTR WAFFLE QN</t>
    <phoneticPr fontId="68" type="noConversion"/>
  </si>
  <si>
    <t>BED IN HAMPER</t>
    <phoneticPr fontId="68" type="noConversion"/>
  </si>
  <si>
    <t>Comforter and pillowcase front and reverse: 100% polyester 85gsm MF solid dye front and reverse, diamond quilting
Filling: 170g GRS poly fill
Sheet sets: 100% polyester 85gsm MF solid dye
Mesh Hamper - no draw string</t>
    <phoneticPr fontId="68" type="noConversion"/>
  </si>
  <si>
    <t>100% polyester 85gsm MF solid</t>
    <phoneticPr fontId="68" type="noConversion"/>
  </si>
  <si>
    <t>Grey</t>
    <phoneticPr fontId="68" type="noConversion"/>
  </si>
  <si>
    <t>9401113911183</t>
    <phoneticPr fontId="68" type="noConversion"/>
  </si>
  <si>
    <r>
      <t>Queen:                       Comfoter:210x210cm pillowcase:48x73cm</t>
    </r>
    <r>
      <rPr>
        <sz val="11"/>
        <rFont val="微软雅黑"/>
        <family val="2"/>
        <charset val="134"/>
      </rPr>
      <t>#</t>
    </r>
    <r>
      <rPr>
        <sz val="11"/>
        <rFont val="Calibri"/>
        <family val="2"/>
      </rPr>
      <t>2        Flat sheet:245x260cm     Fitted sheet:152x203x35cm Pillowcase:48x73x15cm</t>
    </r>
    <phoneticPr fontId="68" type="noConversion"/>
  </si>
  <si>
    <t>ITM2511-000377</t>
    <phoneticPr fontId="68" type="noConversion"/>
  </si>
  <si>
    <t>2027/1/4~1/10</t>
    <phoneticPr fontId="68" type="noConversion"/>
  </si>
  <si>
    <t>2026/11/9~11/15</t>
    <phoneticPr fontId="68" type="noConversion"/>
  </si>
  <si>
    <t xml:space="preserve"> 100% polyester  Bed in a Hamper comforter set</t>
    <phoneticPr fontId="68" type="noConversion"/>
  </si>
  <si>
    <t>WAHS10-0767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</si>
</sst>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178" fontId="8" fillId="0" borderId="1" xfId="1" applyNumberFormat="1" applyFont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0" borderId="1" xfId="4" applyBorder="1" applyAlignment="1">
      <alignment horizontal="center" wrapText="1"/>
    </xf>
    <xf numFmtId="0" fontId="3" fillId="55" borderId="1" xfId="4" applyFill="1" applyBorder="1" applyAlignment="1">
      <alignment horizontal="center" wrapText="1"/>
    </xf>
    <xf numFmtId="0" fontId="3" fillId="0" borderId="1" xfId="4" applyBorder="1" applyAlignment="1">
      <alignment horizontal="left" wrapText="1"/>
    </xf>
    <xf numFmtId="49" fontId="3" fillId="0" borderId="1" xfId="4" applyNumberFormat="1" applyBorder="1" applyAlignment="1">
      <alignment horizontal="center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3" fillId="55" borderId="2" xfId="4" applyFill="1" applyBorder="1" applyAlignment="1">
      <alignment horizontal="center" wrapText="1"/>
    </xf>
    <xf numFmtId="0" fontId="3" fillId="55" borderId="3" xfId="4" applyFill="1" applyBorder="1" applyAlignment="1">
      <alignment horizontal="center"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Z2"/>
  <sheetViews>
    <sheetView tabSelected="1" topLeftCell="K1" workbookViewId="0">
      <selection activeCell="P2" sqref="P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0.5703125" style="3" customWidth="1"/>
    <col min="7" max="7" width="11.7109375" style="3" customWidth="1"/>
    <col min="8" max="8" width="18.7109375" style="3" customWidth="1"/>
    <col min="9" max="9" width="17.5703125" style="3" customWidth="1"/>
    <col min="10" max="10" width="32.42578125" style="3" customWidth="1"/>
    <col min="11" max="11" width="15.7109375" style="3" customWidth="1"/>
    <col min="12" max="12" width="24.42578125" style="1" customWidth="1"/>
    <col min="13" max="13" width="6.140625" style="3" customWidth="1"/>
    <col min="14" max="14" width="6.140625" style="3" hidden="1" customWidth="1"/>
    <col min="15" max="15" width="15.28515625" style="3" customWidth="1"/>
    <col min="16" max="16" width="6.85546875" style="3" customWidth="1"/>
    <col min="17" max="17" width="16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hidden="1" customWidth="1"/>
    <col min="32" max="32" width="7.85546875" style="3" hidden="1" customWidth="1"/>
    <col min="33" max="33" width="9" style="6" hidden="1" customWidth="1"/>
    <col min="34" max="34" width="7.85546875" style="3" hidden="1" customWidth="1"/>
    <col min="35" max="35" width="8.42578125" style="8" hidden="1" customWidth="1"/>
    <col min="36" max="36" width="9" style="6" hidden="1" customWidth="1"/>
    <col min="37" max="37" width="8" style="8" hidden="1" customWidth="1"/>
    <col min="38" max="38" width="6" style="6" hidden="1" customWidth="1"/>
    <col min="39" max="39" width="9.5703125" style="3" hidden="1" customWidth="1"/>
    <col min="40" max="40" width="9.5703125" style="8" hidden="1" customWidth="1"/>
    <col min="41" max="41" width="10" style="6" hidden="1" customWidth="1"/>
    <col min="42" max="42" width="9.5703125" style="3" hidden="1" customWidth="1"/>
    <col min="43" max="43" width="9.5703125" style="8" hidden="1" customWidth="1"/>
    <col min="44" max="44" width="10" style="6" hidden="1" customWidth="1"/>
    <col min="45" max="45" width="9.5703125" style="6" hidden="1" customWidth="1"/>
    <col min="46" max="46" width="11.85546875" style="6" customWidth="1"/>
    <col min="47" max="47" width="7" style="8" customWidth="1"/>
    <col min="48" max="48" width="7.85546875" style="6" customWidth="1"/>
    <col min="49" max="49" width="9.7109375" style="3" bestFit="1" customWidth="1"/>
    <col min="50" max="51" width="9.7109375" style="6" bestFit="1" customWidth="1"/>
    <col min="52" max="52" width="9.7109375" style="3" bestFit="1" customWidth="1"/>
    <col min="53" max="16384" width="9.140625" style="3"/>
  </cols>
  <sheetData>
    <row r="1" spans="1:52" ht="68.099999999999994" customHeight="1">
      <c r="A1" s="13" t="s">
        <v>3</v>
      </c>
      <c r="B1" s="13" t="s">
        <v>4</v>
      </c>
      <c r="C1" s="14" t="s">
        <v>5</v>
      </c>
      <c r="D1" s="15" t="s">
        <v>0</v>
      </c>
      <c r="E1" s="15" t="s">
        <v>2</v>
      </c>
      <c r="F1" s="16" t="s">
        <v>39</v>
      </c>
      <c r="G1" s="14" t="s">
        <v>6</v>
      </c>
      <c r="H1" s="46" t="s">
        <v>7</v>
      </c>
      <c r="I1" s="46" t="s">
        <v>41</v>
      </c>
      <c r="J1" s="46" t="s">
        <v>8</v>
      </c>
      <c r="K1" s="46" t="s">
        <v>45</v>
      </c>
      <c r="L1" s="18" t="s">
        <v>49</v>
      </c>
      <c r="M1" s="17" t="s">
        <v>9</v>
      </c>
      <c r="N1" s="14" t="s">
        <v>44</v>
      </c>
      <c r="O1" s="14" t="s">
        <v>10</v>
      </c>
      <c r="P1" s="14" t="s">
        <v>11</v>
      </c>
      <c r="Q1" s="14" t="s">
        <v>12</v>
      </c>
      <c r="R1" s="17" t="s">
        <v>42</v>
      </c>
      <c r="S1" s="19" t="s">
        <v>13</v>
      </c>
      <c r="T1" s="20" t="s">
        <v>14</v>
      </c>
      <c r="U1" s="21" t="s">
        <v>15</v>
      </c>
      <c r="V1" s="22" t="s">
        <v>16</v>
      </c>
      <c r="W1" s="23" t="s">
        <v>17</v>
      </c>
      <c r="X1" s="24" t="s">
        <v>1</v>
      </c>
      <c r="Y1" s="25" t="s">
        <v>18</v>
      </c>
      <c r="Z1" s="25" t="s">
        <v>19</v>
      </c>
      <c r="AA1" s="25" t="s">
        <v>20</v>
      </c>
      <c r="AB1" s="26" t="s">
        <v>21</v>
      </c>
      <c r="AC1" s="27" t="s">
        <v>22</v>
      </c>
      <c r="AD1" s="28" t="s">
        <v>23</v>
      </c>
      <c r="AE1" s="29" t="s">
        <v>24</v>
      </c>
      <c r="AF1" s="13" t="s">
        <v>25</v>
      </c>
      <c r="AG1" s="30" t="s">
        <v>26</v>
      </c>
      <c r="AH1" s="13" t="s">
        <v>27</v>
      </c>
      <c r="AI1" s="31" t="s">
        <v>28</v>
      </c>
      <c r="AJ1" s="32" t="s">
        <v>29</v>
      </c>
      <c r="AK1" s="31" t="s">
        <v>30</v>
      </c>
      <c r="AL1" s="30" t="s">
        <v>31</v>
      </c>
      <c r="AM1" s="24" t="s">
        <v>32</v>
      </c>
      <c r="AN1" s="31" t="s">
        <v>33</v>
      </c>
      <c r="AO1" s="30" t="s">
        <v>34</v>
      </c>
      <c r="AP1" s="24" t="s">
        <v>46</v>
      </c>
      <c r="AQ1" s="31" t="s">
        <v>47</v>
      </c>
      <c r="AR1" s="30" t="s">
        <v>48</v>
      </c>
      <c r="AS1" s="48" t="s">
        <v>35</v>
      </c>
      <c r="AT1" s="49" t="s">
        <v>36</v>
      </c>
      <c r="AU1" s="49" t="s">
        <v>37</v>
      </c>
      <c r="AV1" s="50" t="s">
        <v>38</v>
      </c>
      <c r="AW1" s="55" t="s">
        <v>59</v>
      </c>
      <c r="AX1" s="56"/>
      <c r="AY1" s="57" t="s">
        <v>58</v>
      </c>
      <c r="AZ1" s="58"/>
    </row>
    <row r="2" spans="1:52" ht="131.25" customHeight="1">
      <c r="A2" s="33">
        <v>1</v>
      </c>
      <c r="B2" s="34"/>
      <c r="C2" s="34"/>
      <c r="D2" s="34"/>
      <c r="E2" s="34"/>
      <c r="F2" s="47" t="s">
        <v>43</v>
      </c>
      <c r="G2" s="47" t="s">
        <v>51</v>
      </c>
      <c r="H2" s="53" t="s">
        <v>60</v>
      </c>
      <c r="I2" s="47" t="s">
        <v>50</v>
      </c>
      <c r="J2" s="47" t="s">
        <v>52</v>
      </c>
      <c r="K2" s="47" t="s">
        <v>53</v>
      </c>
      <c r="L2" s="45" t="s">
        <v>56</v>
      </c>
      <c r="M2" s="34" t="s">
        <v>54</v>
      </c>
      <c r="N2" s="34"/>
      <c r="O2" s="34" t="s">
        <v>57</v>
      </c>
      <c r="P2" s="59" t="s">
        <v>61</v>
      </c>
      <c r="Q2" s="54" t="s">
        <v>55</v>
      </c>
      <c r="R2" s="34" t="s">
        <v>40</v>
      </c>
      <c r="S2" s="35">
        <v>100</v>
      </c>
      <c r="T2" s="36">
        <v>7.8</v>
      </c>
      <c r="U2" s="37">
        <v>12.82</v>
      </c>
      <c r="V2" s="38">
        <v>12.82</v>
      </c>
      <c r="W2" s="12"/>
      <c r="X2" s="34"/>
      <c r="Y2" s="36">
        <v>65</v>
      </c>
      <c r="Z2" s="36">
        <v>33</v>
      </c>
      <c r="AA2" s="36">
        <v>45</v>
      </c>
      <c r="AB2" s="39">
        <v>2</v>
      </c>
      <c r="AC2" s="11">
        <v>2</v>
      </c>
      <c r="AD2" s="40">
        <f>IF(Y2="","",Y2*Z2*AA2/1000000)</f>
        <v>9.7000000000000003E-2</v>
      </c>
      <c r="AE2" s="41"/>
      <c r="AF2" s="34"/>
      <c r="AG2" s="42"/>
      <c r="AH2" s="34"/>
      <c r="AI2" s="43"/>
      <c r="AJ2" s="42">
        <f t="shared" ref="AJ2" si="0">IF(ISERROR(V2*AI2),"",V2*AI2)</f>
        <v>0</v>
      </c>
      <c r="AK2" s="43">
        <v>0</v>
      </c>
      <c r="AL2" s="42">
        <f t="shared" ref="AL2" si="1">IF(ISERROR(AV2*AK2),"",AV2*AK2)</f>
        <v>0</v>
      </c>
      <c r="AM2" s="34"/>
      <c r="AN2" s="43">
        <v>0.01</v>
      </c>
      <c r="AO2" s="42">
        <f>IF(ISERROR(AV2*AN2),"",AV2*AN2)</f>
        <v>0.15</v>
      </c>
      <c r="AP2" s="34"/>
      <c r="AQ2" s="43"/>
      <c r="AR2" s="42">
        <f>IF(ISERROR(AV2*AQ2),"",AV2*AQ2)</f>
        <v>0</v>
      </c>
      <c r="AS2" s="42">
        <f>IF(ISERROR(AL2+AO2+AR2),"",AL2+AO2+AR2)</f>
        <v>0.15</v>
      </c>
      <c r="AT2" s="42">
        <f t="shared" ref="AT2" si="2">IF(ISERROR(V2+AS2),"",V2+AS2)</f>
        <v>12.97</v>
      </c>
      <c r="AU2" s="44">
        <f>IF(ISERROR((AV2-AT2)/AV2),"",(AV2-AT2)/AV2)</f>
        <v>0.14949999999999999</v>
      </c>
      <c r="AV2" s="12">
        <v>15.25</v>
      </c>
      <c r="AW2" s="51">
        <v>318</v>
      </c>
      <c r="AX2" s="51">
        <v>172</v>
      </c>
      <c r="AY2" s="52">
        <v>226</v>
      </c>
      <c r="AZ2" s="52">
        <v>84</v>
      </c>
    </row>
  </sheetData>
  <sheetProtection insertRows="0" deleteRows="0" sort="0"/>
  <protectedRanges>
    <protectedRange sqref="M3:AV240 A2:J240 M2:O2 Q2:AV2" name="Range1"/>
    <protectedRange sqref="K2:K245" name="Range1_1"/>
    <protectedRange sqref="L3:L240" name="Range1_2"/>
    <protectedRange sqref="L2" name="Range1_2_1"/>
  </protectedRanges>
  <mergeCells count="2">
    <mergeCell ref="AW1:AX1"/>
    <mergeCell ref="AY1:AZ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2026-05-11T02:42:43Z</dcterms:modified>
</cp:coreProperties>
</file>