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5" i="8" l="1"/>
  <c r="AW5" i="8"/>
  <c r="AT5" i="8"/>
  <c r="AP5" i="8"/>
  <c r="AN5" i="8"/>
  <c r="AL5" i="8"/>
  <c r="AI5" i="8"/>
  <c r="AC5" i="8"/>
  <c r="AD5" i="8" s="1"/>
  <c r="AF5" i="8" s="1"/>
  <c r="AJ5" i="8" s="1"/>
  <c r="BB4" i="8"/>
  <c r="BD4" i="8" s="1"/>
  <c r="AW4" i="8"/>
  <c r="AT4" i="8"/>
  <c r="AP4" i="8"/>
  <c r="AN4" i="8"/>
  <c r="AL4" i="8"/>
  <c r="AI4" i="8"/>
  <c r="AC4" i="8"/>
  <c r="AD4" i="8" s="1"/>
  <c r="AF4" i="8" s="1"/>
  <c r="BB3" i="8"/>
  <c r="BD3" i="8" s="1"/>
  <c r="AW3" i="8"/>
  <c r="AT3" i="8"/>
  <c r="AP3" i="8"/>
  <c r="AN3" i="8"/>
  <c r="AL3" i="8"/>
  <c r="AI3" i="8"/>
  <c r="AC3" i="8"/>
  <c r="AD3" i="8" s="1"/>
  <c r="AF3" i="8" s="1"/>
  <c r="AJ3" i="8" s="1"/>
  <c r="BB2" i="8"/>
  <c r="BD2" i="8" s="1"/>
  <c r="AW2" i="8"/>
  <c r="AT2" i="8"/>
  <c r="AP2" i="8"/>
  <c r="AN2" i="8"/>
  <c r="AL2" i="8"/>
  <c r="AI2" i="8"/>
  <c r="AC2" i="8"/>
  <c r="AD2" i="8" s="1"/>
  <c r="AF2" i="8" s="1"/>
  <c r="AJ4" i="8" l="1"/>
  <c r="AQ2" i="8"/>
  <c r="AX2" i="8" s="1"/>
  <c r="AJ2" i="8"/>
  <c r="AQ3" i="8"/>
  <c r="AX3" i="8" s="1"/>
  <c r="AY3" i="8" s="1"/>
  <c r="AZ3" i="8" s="1"/>
  <c r="AQ4" i="8"/>
  <c r="AX4" i="8" s="1"/>
  <c r="AY4" i="8" s="1"/>
  <c r="AZ4" i="8" s="1"/>
  <c r="BD5" i="8"/>
  <c r="AQ5" i="8"/>
  <c r="AX5" i="8" s="1"/>
  <c r="AY5" i="8" s="1"/>
  <c r="AZ5" i="8" s="1"/>
  <c r="AY2" i="8" l="1"/>
  <c r="AZ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<sst xmlns="http://schemas.openxmlformats.org/spreadsheetml/2006/main" count="117" uniqueCount="75">
  <si>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</si>
  <si>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</si>
  <si>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</si>
  <si>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</si>
  <si>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</si>
  <si>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</si>
  <si>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</si>
  <si>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</si>
  <si>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</si>
  <si>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</si>
  <si>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</si>
  <si>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</si>
  <si>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</si>
  <si>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</si>
  <si>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</si>
  <si>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</si>
  <si>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</si>
  <si>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</si>
  <si>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</si>
  <si>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</si>
  <si>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</si>
  <si>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</si>
  <si>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</si>
  <si>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</si>
  <si>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</si>
  <si>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</si>
  <si>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</si>
  <si>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</si>
  <si>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</si>
  <si>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</si>
  <si>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</si>
  <si>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</si>
  <si>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</si>
  <si>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</si>
  <si>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</si>
  <si>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</si>
  <si>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</si>
  <si>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</si>
  <si>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</si>
  <si>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</si>
  <si>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</si>
  <si>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</si>
  <si>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</si>
  <si>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</si>
  <si>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</si>
  <si>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</si>
  <si>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</si>
  <si>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</si>
  <si>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</si>
  <si>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</si>
  <si>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</si>
  <si>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</si>
  <si>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</si>
  <si>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</si>
  <si>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</si>
  <si>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</si>
  <si>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</si>
  <si>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</si>
  <si>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</si>
  <si>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</si>
  <si>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</si>
  <si>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</si>
  <si>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</si>
  <si>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6301.10.0000</t>
  </si>
  <si>
    <t>Heated Microlight to Berber</t>
  </si>
  <si>
    <t>200gsm solid plush to 220gsm solid sherpa; 100% Polyester; gift box package, 3pcs per carton</t>
  </si>
  <si>
    <t>Heated Blanket</t>
  </si>
  <si>
    <t>100% Polyester Electric Blanket</t>
  </si>
  <si>
    <t>100% Polyester Beautyrest Heated Microlight to Berber Blanket</t>
  </si>
  <si>
    <t>5/8/2026 added</t>
  </si>
  <si>
    <t>Green</t>
  </si>
  <si>
    <t>Twin 
1 Heated Blanket 62"W x 84"L</t>
    <phoneticPr fontId="10" type="noConversion"/>
  </si>
  <si>
    <t>Full 
1 Heated Blanket 80"W x 84"L</t>
    <phoneticPr fontId="10" type="noConversion"/>
  </si>
  <si>
    <t>Queen 
1 Heated Blanket 84"W x 90"L</t>
    <phoneticPr fontId="10" type="noConversion"/>
  </si>
  <si>
    <t>King
1 Heated Blanket 100"W x 90"L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</si>
</sst>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8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5" fillId="0" borderId="1" xfId="0" applyFont="1" applyBorder="1" applyAlignment="1">
      <alignment wrapText="1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topLeftCell="AG1" workbookViewId="0">
      <selection activeCell="BC2" sqref="BC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5" customWidth="1"/>
    <col min="12" max="12" width="13.140625" style="3" customWidth="1"/>
    <col min="13" max="13" width="8.42578125" style="3" customWidth="1"/>
    <col min="14" max="14" width="12.2851562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39" customWidth="1"/>
    <col min="25" max="25" width="13.140625" style="39" customWidth="1"/>
    <col min="26" max="26" width="11.140625" style="39" customWidth="1"/>
    <col min="27" max="27" width="12.85546875" style="5" customWidth="1"/>
    <col min="28" max="28" width="9.42578125" style="7" customWidth="1"/>
    <col min="29" max="29" width="13" style="42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37" t="s">
        <v>9</v>
      </c>
      <c r="D1" s="38" t="s">
        <v>0</v>
      </c>
      <c r="E1" s="38" t="s">
        <v>3</v>
      </c>
      <c r="F1" s="11" t="s">
        <v>55</v>
      </c>
      <c r="G1" s="37" t="s">
        <v>10</v>
      </c>
      <c r="H1" s="10" t="s">
        <v>11</v>
      </c>
      <c r="I1" s="36" t="s">
        <v>57</v>
      </c>
      <c r="J1" s="10" t="s">
        <v>12</v>
      </c>
      <c r="K1" s="36" t="s">
        <v>60</v>
      </c>
      <c r="L1" s="10" t="s">
        <v>13</v>
      </c>
      <c r="M1" s="10" t="s">
        <v>14</v>
      </c>
      <c r="N1" s="37" t="s">
        <v>15</v>
      </c>
      <c r="O1" s="37" t="s">
        <v>16</v>
      </c>
      <c r="P1" s="37" t="s">
        <v>61</v>
      </c>
      <c r="Q1" s="36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0" t="s">
        <v>22</v>
      </c>
      <c r="Y1" s="40" t="s">
        <v>23</v>
      </c>
      <c r="Z1" s="40" t="s">
        <v>24</v>
      </c>
      <c r="AA1" s="18" t="s">
        <v>25</v>
      </c>
      <c r="AB1" s="19" t="s">
        <v>26</v>
      </c>
      <c r="AC1" s="43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90">
      <c r="A2" s="27">
        <v>1</v>
      </c>
      <c r="B2" s="50" t="s">
        <v>69</v>
      </c>
      <c r="C2" s="1"/>
      <c r="D2" s="1" t="s">
        <v>6</v>
      </c>
      <c r="E2" s="1" t="s">
        <v>62</v>
      </c>
      <c r="F2" s="1" t="s">
        <v>5</v>
      </c>
      <c r="G2" s="1" t="s">
        <v>64</v>
      </c>
      <c r="H2" s="49" t="s">
        <v>68</v>
      </c>
      <c r="I2" s="1" t="s">
        <v>66</v>
      </c>
      <c r="J2" s="1" t="s">
        <v>65</v>
      </c>
      <c r="K2" s="46" t="s">
        <v>67</v>
      </c>
      <c r="L2" s="52" t="s">
        <v>71</v>
      </c>
      <c r="M2" s="51" t="s">
        <v>70</v>
      </c>
      <c r="N2" s="47"/>
      <c r="O2" s="47"/>
      <c r="P2" s="1"/>
      <c r="Q2" s="1" t="s">
        <v>56</v>
      </c>
      <c r="R2" s="28"/>
      <c r="S2" s="5">
        <v>7.7</v>
      </c>
      <c r="T2" s="6">
        <v>0</v>
      </c>
      <c r="U2" s="6">
        <v>19.45</v>
      </c>
      <c r="V2" s="6">
        <v>19.45</v>
      </c>
      <c r="W2" s="1" t="s">
        <v>4</v>
      </c>
      <c r="X2" s="41">
        <v>42</v>
      </c>
      <c r="Y2" s="41">
        <v>32.299999999999997</v>
      </c>
      <c r="Z2" s="41">
        <v>44</v>
      </c>
      <c r="AA2" s="29"/>
      <c r="AB2" s="30">
        <v>3</v>
      </c>
      <c r="AC2" s="44">
        <f>IF(X2="","",X2*Y2*Z2/1000000)</f>
        <v>0.06</v>
      </c>
      <c r="AD2" s="31">
        <f>IF(AB2="","",65/AC2*AB2)</f>
        <v>3250</v>
      </c>
      <c r="AE2" s="1">
        <v>3800</v>
      </c>
      <c r="AF2" s="32">
        <f>IF(ISERROR(AE2/AD2),"",AE2/AD2)</f>
        <v>1.17</v>
      </c>
      <c r="AG2" s="1" t="s">
        <v>63</v>
      </c>
      <c r="AH2" s="33">
        <v>0.214</v>
      </c>
      <c r="AI2" s="32" t="str">
        <f>IF(ISERROR(#REF!*AH2),"",#REF!*AH2)</f>
        <v/>
      </c>
      <c r="AJ2" s="32" t="str">
        <f>IF(ISERROR(#REF!+AF2+AI2),"",#REF!+AF2+AI2)</f>
        <v/>
      </c>
      <c r="AK2" s="33">
        <v>0.05</v>
      </c>
      <c r="AL2" s="32">
        <f>IF(ISERROR(BA2*AK2),"",BA2*AK2)</f>
        <v>3.04</v>
      </c>
      <c r="AM2" s="33">
        <v>0.08</v>
      </c>
      <c r="AN2" s="32">
        <f>IF(ISERROR(BA2*AM2),"",BA2*AM2)</f>
        <v>4.8600000000000003</v>
      </c>
      <c r="AO2" s="33">
        <v>0.1</v>
      </c>
      <c r="AP2" s="32">
        <f>IF(ISERROR(BA2*AO2),"",BA2*AO2)</f>
        <v>6.07</v>
      </c>
      <c r="AQ2" s="32">
        <f>IF((BB2-BA2)&lt;2.5,2.5-(BB2-BA2),0)</f>
        <v>0</v>
      </c>
      <c r="AR2" s="1" t="s">
        <v>2</v>
      </c>
      <c r="AS2" s="33">
        <v>0.04</v>
      </c>
      <c r="AT2" s="32">
        <f>IF(ISERROR(BA2*AS2),"",BA2*AS2)</f>
        <v>2.4300000000000002</v>
      </c>
      <c r="AU2" s="1"/>
      <c r="AV2" s="33"/>
      <c r="AW2" s="32">
        <f>IF(ISERROR(BA2*AV2),"",BA2*AV2)</f>
        <v>0</v>
      </c>
      <c r="AX2" s="32">
        <f>IF(ISERROR(AL2+AN2+AP2+AQ2+AT2+AW2),"",AL2+AN2+AP2+AQ2+AT2+AW2)</f>
        <v>16.399999999999999</v>
      </c>
      <c r="AY2" s="32" t="str">
        <f>IF(ISERROR(AJ2+AX2),"",AJ2+AX2)</f>
        <v/>
      </c>
      <c r="AZ2" s="34" t="str">
        <f>IF(ISERROR((BA2-AY2)/BA2),"",(BA2-AY2)/BA2)</f>
        <v/>
      </c>
      <c r="BA2" s="48">
        <v>60.73</v>
      </c>
      <c r="BB2" s="32">
        <f>IF(ISERROR(BA2*1.05),"",BA2*1.05)</f>
        <v>63.77</v>
      </c>
      <c r="BC2" s="48">
        <v>109.99</v>
      </c>
      <c r="BD2" s="34">
        <f>IF(ISERROR((BC2-BB2)/BC2),"",(BC2-BB2)/BC2)</f>
        <v>0.42020000000000002</v>
      </c>
      <c r="BE2" s="35"/>
    </row>
    <row r="3" spans="1:57" ht="90">
      <c r="A3" s="27">
        <v>2</v>
      </c>
      <c r="B3" s="50" t="s">
        <v>69</v>
      </c>
      <c r="C3" s="1"/>
      <c r="D3" s="1" t="s">
        <v>6</v>
      </c>
      <c r="E3" s="1" t="s">
        <v>62</v>
      </c>
      <c r="F3" s="1" t="s">
        <v>5</v>
      </c>
      <c r="G3" s="1" t="s">
        <v>64</v>
      </c>
      <c r="H3" s="49" t="s">
        <v>68</v>
      </c>
      <c r="I3" s="1" t="s">
        <v>66</v>
      </c>
      <c r="J3" s="1" t="s">
        <v>65</v>
      </c>
      <c r="K3" s="46" t="s">
        <v>67</v>
      </c>
      <c r="L3" s="52" t="s">
        <v>72</v>
      </c>
      <c r="M3" s="51" t="s">
        <v>70</v>
      </c>
      <c r="N3" s="47"/>
      <c r="O3" s="47"/>
      <c r="P3" s="1"/>
      <c r="Q3" s="1" t="s">
        <v>56</v>
      </c>
      <c r="R3" s="28"/>
      <c r="S3" s="5">
        <v>7.7</v>
      </c>
      <c r="T3" s="6">
        <v>0</v>
      </c>
      <c r="U3" s="6">
        <v>21.42</v>
      </c>
      <c r="V3" s="6">
        <v>21.42</v>
      </c>
      <c r="W3" s="1" t="s">
        <v>4</v>
      </c>
      <c r="X3" s="41">
        <v>42</v>
      </c>
      <c r="Y3" s="41">
        <v>32.299999999999997</v>
      </c>
      <c r="Z3" s="41">
        <v>44</v>
      </c>
      <c r="AA3" s="29"/>
      <c r="AB3" s="30">
        <v>3</v>
      </c>
      <c r="AC3" s="44">
        <f t="shared" ref="AC3:AC5" si="0">IF(X3="","",X3*Y3*Z3/1000000)</f>
        <v>0.06</v>
      </c>
      <c r="AD3" s="31">
        <f t="shared" ref="AD3:AD5" si="1">IF(AB3="","",65/AC3*AB3)</f>
        <v>3250</v>
      </c>
      <c r="AE3" s="1">
        <v>3800</v>
      </c>
      <c r="AF3" s="32">
        <f t="shared" ref="AF3:AF5" si="2">IF(ISERROR(AE3/AD3),"",AE3/AD3)</f>
        <v>1.17</v>
      </c>
      <c r="AG3" s="1" t="s">
        <v>63</v>
      </c>
      <c r="AH3" s="33">
        <v>0.214</v>
      </c>
      <c r="AI3" s="32" t="str">
        <f>IF(ISERROR(#REF!*AH3),"",#REF!*AH3)</f>
        <v/>
      </c>
      <c r="AJ3" s="32" t="str">
        <f>IF(ISERROR(#REF!+AF3+AI3),"",#REF!+AF3+AI3)</f>
        <v/>
      </c>
      <c r="AK3" s="33">
        <v>0.05</v>
      </c>
      <c r="AL3" s="32">
        <f t="shared" ref="AL3:AL5" si="3">IF(ISERROR(BA3*AK3),"",BA3*AK3)</f>
        <v>3.32</v>
      </c>
      <c r="AM3" s="33">
        <v>0.08</v>
      </c>
      <c r="AN3" s="32">
        <f t="shared" ref="AN3:AN5" si="4">IF(ISERROR(BA3*AM3),"",BA3*AM3)</f>
        <v>5.31</v>
      </c>
      <c r="AO3" s="33">
        <v>0.1</v>
      </c>
      <c r="AP3" s="32">
        <f t="shared" ref="AP3:AP5" si="5">IF(ISERROR(BA3*AO3),"",BA3*AO3)</f>
        <v>6.63</v>
      </c>
      <c r="AQ3" s="32">
        <f t="shared" ref="AQ3:AQ5" si="6">IF((BB3-BA3)&lt;2.5,2.5-(BB3-BA3),0)</f>
        <v>0</v>
      </c>
      <c r="AR3" s="1" t="s">
        <v>2</v>
      </c>
      <c r="AS3" s="33">
        <v>0.04</v>
      </c>
      <c r="AT3" s="32">
        <f t="shared" ref="AT3:AT5" si="7">IF(ISERROR(BA3*AS3),"",BA3*AS3)</f>
        <v>2.65</v>
      </c>
      <c r="AU3" s="1"/>
      <c r="AV3" s="33"/>
      <c r="AW3" s="32">
        <f t="shared" ref="AW3:AW5" si="8">IF(ISERROR(BA3*AV3),"",BA3*AV3)</f>
        <v>0</v>
      </c>
      <c r="AX3" s="32">
        <f t="shared" ref="AX3:AX5" si="9">IF(ISERROR(AL3+AN3+AP3+AQ3+AT3+AW3),"",AL3+AN3+AP3+AQ3+AT3+AW3)</f>
        <v>17.91</v>
      </c>
      <c r="AY3" s="32" t="str">
        <f t="shared" ref="AY3:AY5" si="10">IF(ISERROR(AJ3+AX3),"",AJ3+AX3)</f>
        <v/>
      </c>
      <c r="AZ3" s="34" t="str">
        <f t="shared" ref="AZ3:AZ5" si="11">IF(ISERROR((BA3-AY3)/BA3),"",(BA3-AY3)/BA3)</f>
        <v/>
      </c>
      <c r="BA3" s="48">
        <v>66.33</v>
      </c>
      <c r="BB3" s="32">
        <f t="shared" ref="BB3:BB5" si="12">IF(ISERROR(BA3*1.05),"",BA3*1.05)</f>
        <v>69.650000000000006</v>
      </c>
      <c r="BC3" s="48">
        <v>119.99</v>
      </c>
      <c r="BD3" s="34">
        <f t="shared" ref="BD3:BD5" si="13">IF(ISERROR((BC3-BB3)/BC3),"",(BC3-BB3)/BC3)</f>
        <v>0.41949999999999998</v>
      </c>
      <c r="BE3" s="35"/>
    </row>
    <row r="4" spans="1:57" ht="90">
      <c r="A4" s="27">
        <v>3</v>
      </c>
      <c r="B4" s="50" t="s">
        <v>69</v>
      </c>
      <c r="C4" s="1"/>
      <c r="D4" s="1" t="s">
        <v>6</v>
      </c>
      <c r="E4" s="1" t="s">
        <v>62</v>
      </c>
      <c r="F4" s="1" t="s">
        <v>5</v>
      </c>
      <c r="G4" s="1" t="s">
        <v>64</v>
      </c>
      <c r="H4" s="49" t="s">
        <v>68</v>
      </c>
      <c r="I4" s="1" t="s">
        <v>66</v>
      </c>
      <c r="J4" s="1" t="s">
        <v>65</v>
      </c>
      <c r="K4" s="46" t="s">
        <v>67</v>
      </c>
      <c r="L4" s="52" t="s">
        <v>73</v>
      </c>
      <c r="M4" s="51" t="s">
        <v>70</v>
      </c>
      <c r="N4" s="47"/>
      <c r="O4" s="47"/>
      <c r="P4" s="1"/>
      <c r="Q4" s="1" t="s">
        <v>56</v>
      </c>
      <c r="R4" s="28"/>
      <c r="S4" s="5">
        <v>7.7</v>
      </c>
      <c r="T4" s="6">
        <v>0</v>
      </c>
      <c r="U4" s="6">
        <v>31.11</v>
      </c>
      <c r="V4" s="6">
        <v>31.11</v>
      </c>
      <c r="W4" s="1" t="s">
        <v>4</v>
      </c>
      <c r="X4" s="41">
        <v>43.5</v>
      </c>
      <c r="Y4" s="41">
        <v>34.4</v>
      </c>
      <c r="Z4" s="41">
        <v>56</v>
      </c>
      <c r="AA4" s="29"/>
      <c r="AB4" s="30">
        <v>3</v>
      </c>
      <c r="AC4" s="44">
        <f t="shared" si="0"/>
        <v>8.4000000000000005E-2</v>
      </c>
      <c r="AD4" s="31">
        <f t="shared" si="1"/>
        <v>2321</v>
      </c>
      <c r="AE4" s="1">
        <v>3800</v>
      </c>
      <c r="AF4" s="32">
        <f t="shared" si="2"/>
        <v>1.64</v>
      </c>
      <c r="AG4" s="1" t="s">
        <v>63</v>
      </c>
      <c r="AH4" s="33">
        <v>0.214</v>
      </c>
      <c r="AI4" s="32" t="str">
        <f>IF(ISERROR(#REF!*AH4),"",#REF!*AH4)</f>
        <v/>
      </c>
      <c r="AJ4" s="32" t="str">
        <f>IF(ISERROR(#REF!+AF4+AI4),"",#REF!+AF4+AI4)</f>
        <v/>
      </c>
      <c r="AK4" s="33">
        <v>0.05</v>
      </c>
      <c r="AL4" s="32">
        <f t="shared" si="3"/>
        <v>4.46</v>
      </c>
      <c r="AM4" s="33">
        <v>0.08</v>
      </c>
      <c r="AN4" s="32">
        <f t="shared" si="4"/>
        <v>7.14</v>
      </c>
      <c r="AO4" s="33">
        <v>0.1</v>
      </c>
      <c r="AP4" s="32">
        <f t="shared" si="5"/>
        <v>8.92</v>
      </c>
      <c r="AQ4" s="32">
        <f t="shared" si="6"/>
        <v>0</v>
      </c>
      <c r="AR4" s="1" t="s">
        <v>2</v>
      </c>
      <c r="AS4" s="33">
        <v>0.04</v>
      </c>
      <c r="AT4" s="32">
        <f t="shared" si="7"/>
        <v>3.57</v>
      </c>
      <c r="AU4" s="1"/>
      <c r="AV4" s="33"/>
      <c r="AW4" s="32">
        <f t="shared" si="8"/>
        <v>0</v>
      </c>
      <c r="AX4" s="32">
        <f t="shared" si="9"/>
        <v>24.09</v>
      </c>
      <c r="AY4" s="32" t="str">
        <f t="shared" si="10"/>
        <v/>
      </c>
      <c r="AZ4" s="34" t="str">
        <f t="shared" si="11"/>
        <v/>
      </c>
      <c r="BA4" s="48">
        <v>89.22</v>
      </c>
      <c r="BB4" s="32">
        <f t="shared" si="12"/>
        <v>93.68</v>
      </c>
      <c r="BC4" s="48">
        <v>159.99</v>
      </c>
      <c r="BD4" s="34">
        <f t="shared" si="13"/>
        <v>0.41449999999999998</v>
      </c>
      <c r="BE4" s="35"/>
    </row>
    <row r="5" spans="1:57" ht="90">
      <c r="A5" s="27">
        <v>4</v>
      </c>
      <c r="B5" s="50" t="s">
        <v>69</v>
      </c>
      <c r="C5" s="1"/>
      <c r="D5" s="1" t="s">
        <v>6</v>
      </c>
      <c r="E5" s="1" t="s">
        <v>62</v>
      </c>
      <c r="F5" s="1" t="s">
        <v>5</v>
      </c>
      <c r="G5" s="1" t="s">
        <v>64</v>
      </c>
      <c r="H5" s="49" t="s">
        <v>68</v>
      </c>
      <c r="I5" s="1" t="s">
        <v>66</v>
      </c>
      <c r="J5" s="1" t="s">
        <v>65</v>
      </c>
      <c r="K5" s="46" t="s">
        <v>67</v>
      </c>
      <c r="L5" s="52" t="s">
        <v>74</v>
      </c>
      <c r="M5" s="51" t="s">
        <v>70</v>
      </c>
      <c r="N5" s="47"/>
      <c r="O5" s="47"/>
      <c r="P5" s="1"/>
      <c r="Q5" s="1" t="s">
        <v>56</v>
      </c>
      <c r="R5" s="28"/>
      <c r="S5" s="5">
        <v>7.7</v>
      </c>
      <c r="T5" s="6">
        <v>0</v>
      </c>
      <c r="U5" s="6">
        <v>34.51</v>
      </c>
      <c r="V5" s="6">
        <v>34.51</v>
      </c>
      <c r="W5" s="1" t="s">
        <v>4</v>
      </c>
      <c r="X5" s="41">
        <v>43.5</v>
      </c>
      <c r="Y5" s="41">
        <v>34.4</v>
      </c>
      <c r="Z5" s="41">
        <v>56</v>
      </c>
      <c r="AA5" s="29"/>
      <c r="AB5" s="30">
        <v>3</v>
      </c>
      <c r="AC5" s="44">
        <f t="shared" si="0"/>
        <v>8.4000000000000005E-2</v>
      </c>
      <c r="AD5" s="31">
        <f t="shared" si="1"/>
        <v>2321</v>
      </c>
      <c r="AE5" s="1">
        <v>3800</v>
      </c>
      <c r="AF5" s="32">
        <f t="shared" si="2"/>
        <v>1.64</v>
      </c>
      <c r="AG5" s="1" t="s">
        <v>63</v>
      </c>
      <c r="AH5" s="33">
        <v>0.214</v>
      </c>
      <c r="AI5" s="32" t="str">
        <f>IF(ISERROR(#REF!*AH5),"",#REF!*AH5)</f>
        <v/>
      </c>
      <c r="AJ5" s="32" t="str">
        <f>IF(ISERROR(#REF!+AF5+AI5),"",#REF!+AF5+AI5)</f>
        <v/>
      </c>
      <c r="AK5" s="33">
        <v>0.05</v>
      </c>
      <c r="AL5" s="32">
        <f t="shared" si="3"/>
        <v>5.01</v>
      </c>
      <c r="AM5" s="33">
        <v>0.08</v>
      </c>
      <c r="AN5" s="32">
        <f t="shared" si="4"/>
        <v>8.02</v>
      </c>
      <c r="AO5" s="33">
        <v>0.1</v>
      </c>
      <c r="AP5" s="32">
        <f t="shared" si="5"/>
        <v>10.02</v>
      </c>
      <c r="AQ5" s="32">
        <f t="shared" si="6"/>
        <v>0</v>
      </c>
      <c r="AR5" s="1" t="s">
        <v>2</v>
      </c>
      <c r="AS5" s="33">
        <v>0.04</v>
      </c>
      <c r="AT5" s="32">
        <f t="shared" si="7"/>
        <v>4.01</v>
      </c>
      <c r="AU5" s="1"/>
      <c r="AV5" s="33"/>
      <c r="AW5" s="32">
        <f t="shared" si="8"/>
        <v>0</v>
      </c>
      <c r="AX5" s="32">
        <f t="shared" si="9"/>
        <v>27.06</v>
      </c>
      <c r="AY5" s="32" t="str">
        <f t="shared" si="10"/>
        <v/>
      </c>
      <c r="AZ5" s="34" t="str">
        <f t="shared" si="11"/>
        <v/>
      </c>
      <c r="BA5" s="48">
        <v>100.21</v>
      </c>
      <c r="BB5" s="32">
        <f t="shared" si="12"/>
        <v>105.22</v>
      </c>
      <c r="BC5" s="48">
        <v>179.99</v>
      </c>
      <c r="BD5" s="34">
        <f t="shared" si="13"/>
        <v>0.41539999999999999</v>
      </c>
      <c r="BE5" s="35"/>
    </row>
  </sheetData>
  <sheetProtection insertRows="0" deleteRows="0" sort="0"/>
  <protectedRanges>
    <protectedRange sqref="BA1 S2:V5 A2:J245 M2:R5 W2:BE5 L6:R245 W6:BB245 S6:V7 S12:V245" name="Range1"/>
    <protectedRange sqref="K2:K250" name="Range1_1"/>
    <protectedRange sqref="L2:L5" name="Range1_2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Q2:Q5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2026-05-09T07:36:06Z</dcterms:modified>
</cp:coreProperties>
</file>