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DAF41E53-76AD-4F5D-B75D-0C65753E99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CCESSORIES">'[1]x-Lists'!$AH$2:$AH$12</definedName>
    <definedName name="ALLOCATION">'[1]x-Lists'!$Q$2</definedName>
    <definedName name="AssortedSKU_Range">[2]Mapping!$J$2:$J$3</definedName>
    <definedName name="BIG_IDEAS">'[1]x-Lists'!$AU$2:$AU$17</definedName>
    <definedName name="BULKPREPACKTYPE">'[1]x-Lists'!$H$2:$H$4</definedName>
    <definedName name="BuyUnits_Range">[2]Mapping!$B$2:$B$55</definedName>
    <definedName name="ca_available_Range">[2]Mapping!$AB$2:$AB$5</definedName>
    <definedName name="ca_Compliant_Range">[2]Mapping!$BJ$2:$BJ$4</definedName>
    <definedName name="ca_CompliantReason_Range">[2]Mapping!$BL$2:$BL$13</definedName>
    <definedName name="ca_SisVendor_Range">[2]Mapping!$BH$2:$BH$3</definedName>
    <definedName name="ca_stuffedarticlesreg_Range">[2]Mapping!$AD$2:$AD$6</definedName>
    <definedName name="Case_Freight_Range">[2]Mapping!$F$2:$F$19</definedName>
    <definedName name="cellBuyer">#REF!</definedName>
    <definedName name="cellBuyerID">[3]Settings!$B$5</definedName>
    <definedName name="cellBuyerName">[3]Settings!$B$4</definedName>
    <definedName name="cellDept">#REF!</definedName>
    <definedName name="cellDeptDescription">#REF!</definedName>
    <definedName name="cellEDIIndicator">#REF!</definedName>
    <definedName name="cellEvent">#REF!</definedName>
    <definedName name="cellFY">#REF!</definedName>
    <definedName name="cellIncludeOnOrder">#REF!</definedName>
    <definedName name="cellLocType">#REF!</definedName>
    <definedName name="cellMonth">#REF!</definedName>
    <definedName name="cellOrderType">#REF!</definedName>
    <definedName name="cellPOFamilyID">#REF!</definedName>
    <definedName name="cellPONumber">#REF!</definedName>
    <definedName name="cellPostDate">#REF!</definedName>
    <definedName name="cellPostDescription">#REF!</definedName>
    <definedName name="cellPOType">#REF!</definedName>
    <definedName name="cellPreMarkInd">#REF!</definedName>
    <definedName name="cellPreTicketed">#REF!</definedName>
    <definedName name="cellProcessType">#REF!</definedName>
    <definedName name="cellSeason">#REF!</definedName>
    <definedName name="cellShip2WH">#REF!</definedName>
    <definedName name="cellSNADate">#REF!</definedName>
    <definedName name="cellSNBDate">#REF!</definedName>
    <definedName name="cellVendorName">#REF!</definedName>
    <definedName name="cellVendorNum">#REF!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O_Dest">[2]COO!$D$1:$D$3:'[2]COO'!$D$2</definedName>
    <definedName name="COOCountry_Range">[2]Mapping!$R$2:$R$245</definedName>
    <definedName name="COODest_Range">[2]Mapping!$P$2:$P$3</definedName>
    <definedName name="COSTJ">#REF!</definedName>
    <definedName name="COSTK">#REF!</definedName>
    <definedName name="COSTL">#REF!</definedName>
    <definedName name="COSTM">#REF!</definedName>
    <definedName name="COSTN">#REF!</definedName>
    <definedName name="COSTO">#REF!</definedName>
    <definedName name="COSTP">#REF!</definedName>
    <definedName name="COSTQ">#REF!</definedName>
    <definedName name="COSTR">#REF!</definedName>
    <definedName name="COSTS">#REF!</definedName>
    <definedName name="COSTT">#REF!</definedName>
    <definedName name="COSTU">#REF!</definedName>
    <definedName name="COSTV">#REF!</definedName>
    <definedName name="COSTW">#REF!</definedName>
    <definedName name="d">[4]Mapping!$AR$2:$AR$84</definedName>
    <definedName name="_xlnm.Database">'[1]x-Lists'!$A$2:$A$9</definedName>
    <definedName name="dealPricing_Range">[2]Mapping!$BD$2:$BD$3</definedName>
    <definedName name="DELETECLUSTERING">#REF!</definedName>
    <definedName name="DELETEITEMCOUNT">#REF!</definedName>
    <definedName name="DELETEITEMDETAIL">#REF!</definedName>
    <definedName name="DELETEMAININPUT">#REF!,#REF!,#REF!,#REF!,#REF!,#REF!</definedName>
    <definedName name="Description1_Range">[2]Mapping!$AQ$2:$AQ$72</definedName>
    <definedName name="Description2_Range">[2]Mapping!$AR$2:$AR$84</definedName>
    <definedName name="DESTINATIONPORT">'[1]x-imports'!$B$2:$B$3</definedName>
    <definedName name="DIAMETER">'[1]x-Lists'!$AM$2:$AM$9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[2]Mapping!$AG$2:$AG$20</definedName>
    <definedName name="Feature10_Range">[2]Mapping!$AP$2:$AP$20</definedName>
    <definedName name="Feature2_Range">[2]Mapping!$AH$2:$AH$25</definedName>
    <definedName name="Feature3_Range">[2]Mapping!$AI$2:$AI$7</definedName>
    <definedName name="Feature4_Range">[2]Mapping!$AJ$2:$AJ$6</definedName>
    <definedName name="Feature5_Range">[2]Mapping!$AK$2:$AK$15</definedName>
    <definedName name="Feature6_Range">[2]Mapping!$AL$2:$AL$17</definedName>
    <definedName name="Feature7_Range">[2]Mapping!$AM$2:$AM$21</definedName>
    <definedName name="Feature8_Range">[2]Mapping!$AN$2:$AN$9</definedName>
    <definedName name="Feature9_Range">[2]Mapping!$AO$2:$AO$5</definedName>
    <definedName name="FIFRACompliance_Range">[2]Mapping!$L$2:$L$10</definedName>
    <definedName name="FIFRAExemption_Range">[2]Mapping!$N$2:$N$3</definedName>
    <definedName name="FILL">'[1]x-Lists'!$AR$2:$AR$7</definedName>
    <definedName name="FOBPORT">'[1]x-imports'!$C$2:$C$40</definedName>
    <definedName name="FREIGHT">'[1]x-Lists'!$I$2:$I$5</definedName>
    <definedName name="gen_nontxtl_UOM_Range">[2]Mapping!$Z$2:$Z$11</definedName>
    <definedName name="gen_txtl_permlbl_careinstr_Range">[2]Mapping!$V$2:$V$9</definedName>
    <definedName name="gen_txtl_permlbl_fabrcont_Range">[2]Mapping!$X$2:$X$12</definedName>
    <definedName name="gen_txtl_permlbl_vendinfo_Range">[2]Mapping!$T$2:$T$8</definedName>
    <definedName name="GENDER">'[1]x-Lists'!$AD$2:$AD$5</definedName>
    <definedName name="HOLIDAY">'[1]x-Lists'!$AP$2:$AP$10</definedName>
    <definedName name="IMUJ">#REF!</definedName>
    <definedName name="IMUK">#REF!</definedName>
    <definedName name="IMUL">#REF!</definedName>
    <definedName name="IMUM">#REF!</definedName>
    <definedName name="IMUN">#REF!</definedName>
    <definedName name="IMUO">#REF!</definedName>
    <definedName name="IMUP">#REF!</definedName>
    <definedName name="IMUQ">#REF!</definedName>
    <definedName name="IMUR">#REF!</definedName>
    <definedName name="IMUS">#REF!</definedName>
    <definedName name="IMUT">#REF!</definedName>
    <definedName name="IMUU">#REF!</definedName>
    <definedName name="IMUV">#REF!</definedName>
    <definedName name="IMUW">#REF!</definedName>
    <definedName name="LicensedProduct_Range">[2]Mapping!$AF$2:$AF$3</definedName>
    <definedName name="LIFESTYLE">'[1]x-Lists'!$T$2:$T$5</definedName>
    <definedName name="LOCALIZATION__PRICEPOINT">'[1]x-Lists'!$Z$2:$Z$5</definedName>
    <definedName name="LocJ">#REF!</definedName>
    <definedName name="LocK">#REF!</definedName>
    <definedName name="LocL">#REF!</definedName>
    <definedName name="LocM">#REF!</definedName>
    <definedName name="LocN">#REF!</definedName>
    <definedName name="LocO">#REF!</definedName>
    <definedName name="LocP">#REF!</definedName>
    <definedName name="LocQ">#REF!</definedName>
    <definedName name="LocR">#REF!</definedName>
    <definedName name="LocS">#REF!</definedName>
    <definedName name="LocT">#REF!</definedName>
    <definedName name="LocU">#REF!</definedName>
    <definedName name="LocV">#REF!</definedName>
    <definedName name="LocW">#REF!</definedName>
    <definedName name="MATERIAL">'[1]x-Lists'!$AE$2:$AE$83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[5]a!$A$10:$B$35</definedName>
    <definedName name="Preticketed_Range">[2]Mapping!$H$2:$H$3</definedName>
    <definedName name="QUEUING">'[1]x-Lists'!$P$2</definedName>
    <definedName name="QUEUING_ITEMS">'[1]x-Lists'!$Y$2:$Y$50</definedName>
    <definedName name="retailAK_O_YN_Range">[2]Mapping!$AV$2:$AV$3</definedName>
    <definedName name="retailCA_O_YN_Range">[2]Mapping!$AZ$2:$AZ$3</definedName>
    <definedName name="retailHA_O_YN_Range">[2]Mapping!$BB$2:$BB$3</definedName>
    <definedName name="RETAILJ">#REF!</definedName>
    <definedName name="RETAILK">#REF!</definedName>
    <definedName name="RETAILL">#REF!</definedName>
    <definedName name="RETAILM">#REF!</definedName>
    <definedName name="RETAILN">#REF!</definedName>
    <definedName name="RETAILO">#REF!</definedName>
    <definedName name="RETAILP">#REF!</definedName>
    <definedName name="retailPR_O_YN_Range">[2]Mapping!$AX$2:$AX$3</definedName>
    <definedName name="RETAILQ">#REF!</definedName>
    <definedName name="RETAILR">#REF!</definedName>
    <definedName name="RETAILS">#REF!</definedName>
    <definedName name="RETAILT">#REF!</definedName>
    <definedName name="RETAILU">#REF!</definedName>
    <definedName name="retailUS_O_YN_Range">[2]Mapping!$AT$2:$AT$3</definedName>
    <definedName name="RETAILV">#REF!</definedName>
    <definedName name="RETAILW">#REF!</definedName>
    <definedName name="rngCustomCols">#REF!</definedName>
    <definedName name="rngRetailPrice">#REF!</definedName>
    <definedName name="rngSortRange">#REF!</definedName>
    <definedName name="SCORECARD">'[1]x-Lists'!$E$2:$E$5</definedName>
    <definedName name="SEASON">'[1]x-Lists'!$L$2:$L$6</definedName>
    <definedName name="SellUnits_Range">[2]Mapping!$D$2:$D$53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[2]Mapping!$BF$2:$BF$3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SJ">#REF!</definedName>
    <definedName name="UNITSK">#REF!</definedName>
    <definedName name="UNITSL">#REF!</definedName>
    <definedName name="UNITSM">#REF!</definedName>
    <definedName name="UNITSN">#REF!</definedName>
    <definedName name="UNITSO">#REF!</definedName>
    <definedName name="UNITSP">#REF!</definedName>
    <definedName name="UNITSQ">#REF!</definedName>
    <definedName name="UNITSR">#REF!</definedName>
    <definedName name="UNITSS">#REF!</definedName>
    <definedName name="UNITST">#REF!</definedName>
    <definedName name="UNITSU">#REF!</definedName>
    <definedName name="UNITSV">#REF!</definedName>
    <definedName name="UNITSW">#REF!</definedName>
    <definedName name="WEB_SIZE_CHART">'[1]x-Lists'!$X$2:$X$46</definedName>
    <definedName name="YESNO">'[1]x-Lists'!$D$2:$D$3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3" i="5" l="1"/>
  <c r="AX3" i="5" s="1"/>
  <c r="BA4" i="5"/>
  <c r="AX4" i="5" s="1"/>
  <c r="BA5" i="5"/>
  <c r="AX5" i="5" s="1"/>
  <c r="BA6" i="5"/>
  <c r="AX6" i="5" s="1"/>
  <c r="BA7" i="5"/>
  <c r="AX7" i="5" s="1"/>
  <c r="BA8" i="5"/>
  <c r="AX8" i="5" s="1"/>
  <c r="BA9" i="5"/>
  <c r="AX9" i="5" s="1"/>
  <c r="BA2" i="5"/>
  <c r="AX2" i="5" s="1"/>
  <c r="AQ3" i="5"/>
  <c r="AJ8" i="5"/>
  <c r="AJ7" i="5"/>
  <c r="AJ6" i="5"/>
  <c r="AJ5" i="5"/>
  <c r="AJ4" i="5"/>
  <c r="AJ3" i="5"/>
  <c r="AJ2" i="5"/>
  <c r="BB3" i="5"/>
  <c r="BB4" i="5"/>
  <c r="BB5" i="5"/>
  <c r="BB6" i="5"/>
  <c r="BB7" i="5"/>
  <c r="BB8" i="5"/>
  <c r="BB9" i="5"/>
  <c r="BB2" i="5"/>
  <c r="BE9" i="5"/>
  <c r="AT9" i="5"/>
  <c r="AQ9" i="5"/>
  <c r="AO9" i="5"/>
  <c r="AM9" i="5"/>
  <c r="AJ9" i="5"/>
  <c r="AD9" i="5"/>
  <c r="AE9" i="5" s="1"/>
  <c r="AG9" i="5" s="1"/>
  <c r="AK9" i="5" s="1"/>
  <c r="BE8" i="5"/>
  <c r="AT8" i="5"/>
  <c r="AQ8" i="5"/>
  <c r="AO8" i="5"/>
  <c r="AM8" i="5"/>
  <c r="AD8" i="5"/>
  <c r="AE8" i="5" s="1"/>
  <c r="AG8" i="5" s="1"/>
  <c r="BE7" i="5"/>
  <c r="AT7" i="5"/>
  <c r="AQ7" i="5"/>
  <c r="AO7" i="5"/>
  <c r="AM7" i="5"/>
  <c r="AU7" i="5" s="1"/>
  <c r="AD7" i="5"/>
  <c r="AE7" i="5" s="1"/>
  <c r="AG7" i="5" s="1"/>
  <c r="BE6" i="5"/>
  <c r="AT6" i="5"/>
  <c r="AQ6" i="5"/>
  <c r="AO6" i="5"/>
  <c r="AM6" i="5"/>
  <c r="AD6" i="5"/>
  <c r="AE6" i="5" s="1"/>
  <c r="AG6" i="5" s="1"/>
  <c r="BE5" i="5"/>
  <c r="AT5" i="5"/>
  <c r="AQ5" i="5"/>
  <c r="AO5" i="5"/>
  <c r="AM5" i="5"/>
  <c r="AD5" i="5"/>
  <c r="AE5" i="5" s="1"/>
  <c r="AG5" i="5" s="1"/>
  <c r="BE4" i="5"/>
  <c r="AT4" i="5"/>
  <c r="AQ4" i="5"/>
  <c r="AO4" i="5"/>
  <c r="AM4" i="5"/>
  <c r="AD4" i="5"/>
  <c r="AE4" i="5" s="1"/>
  <c r="AG4" i="5" s="1"/>
  <c r="BE3" i="5"/>
  <c r="AT3" i="5"/>
  <c r="AO3" i="5"/>
  <c r="AM3" i="5"/>
  <c r="AD3" i="5"/>
  <c r="AE3" i="5" s="1"/>
  <c r="AG3" i="5" s="1"/>
  <c r="BE2" i="5"/>
  <c r="AT2" i="5"/>
  <c r="AQ2" i="5"/>
  <c r="AO2" i="5"/>
  <c r="AM2" i="5"/>
  <c r="AD2" i="5"/>
  <c r="AE2" i="5" s="1"/>
  <c r="AG2" i="5" s="1"/>
  <c r="AU3" i="5" l="1"/>
  <c r="AK6" i="5"/>
  <c r="AK2" i="5"/>
  <c r="AK3" i="5"/>
  <c r="AK5" i="5"/>
  <c r="AU9" i="5"/>
  <c r="AV9" i="5" s="1"/>
  <c r="AK4" i="5"/>
  <c r="AU5" i="5"/>
  <c r="AU4" i="5"/>
  <c r="AK7" i="5"/>
  <c r="AV7" i="5" s="1"/>
  <c r="AU6" i="5"/>
  <c r="AK8" i="5"/>
  <c r="AU8" i="5"/>
  <c r="AU2" i="5"/>
  <c r="AV3" i="5" l="1"/>
  <c r="AV6" i="5"/>
  <c r="AV2" i="5"/>
  <c r="AV8" i="5"/>
  <c r="AW9" i="5"/>
  <c r="BD9" i="5"/>
  <c r="AW7" i="5"/>
  <c r="BD7" i="5"/>
  <c r="AV5" i="5"/>
  <c r="AV4" i="5"/>
  <c r="AW3" i="5" l="1"/>
  <c r="BD3" i="5"/>
  <c r="AW6" i="5"/>
  <c r="BD6" i="5"/>
  <c r="AW2" i="5"/>
  <c r="BD2" i="5"/>
  <c r="AW8" i="5"/>
  <c r="BD8" i="5"/>
  <c r="AW4" i="5"/>
  <c r="BD4" i="5"/>
  <c r="AW5" i="5"/>
  <c r="BD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404578EA-F418-463E-82FA-297910EC878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85D5CCB-9C0D-4F40-A7DB-F1CD62CFC3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AFB7BFCF-B67E-4D16-AA5A-5D1B29F86475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0061B893-FDC5-4D7E-A431-299D1D75BD7B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C77967A9-91CF-4730-9793-0E94AD02CD97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5A050E5C-97AD-4887-A5FC-39EC8F25373F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A510176D-ABCD-443B-8D00-6EB9F7EC11F5}">
      <text>
        <r>
          <rPr>
            <sz val="11"/>
            <rFont val="Calibri"/>
            <family val="2"/>
          </rPr>
          <t>[JLA POE Price Quote (Value)]*[DA %]</t>
        </r>
      </text>
    </comment>
    <comment ref="AN1" authorId="0" shapeId="0" xr:uid="{91BDAABC-CDEF-4A2A-B06F-0102D57F9B6B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6AF78AA4-7FD0-4511-B86D-D9A809AADA5D}">
      <text>
        <r>
          <rPr>
            <sz val="11"/>
            <rFont val="Calibri"/>
            <family val="2"/>
          </rPr>
          <t>[JLA POE Price Quote (Value)]*[General Load %]</t>
        </r>
      </text>
    </comment>
    <comment ref="AP1" authorId="0" shapeId="0" xr:uid="{5480D517-D503-4A16-9554-B75541F8D2EF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FADB55CC-F9EF-4E87-803F-F01C364E30F6}">
      <text>
        <r>
          <rPr>
            <sz val="11"/>
            <rFont val="Calibri"/>
            <family val="2"/>
          </rPr>
          <t>[JLA POE Price Quote (Value)]*[Warehouse Charge %]</t>
        </r>
      </text>
    </comment>
    <comment ref="AT1" authorId="0" shapeId="0" xr:uid="{2B24F570-3AC4-4E76-AC8A-22B49B083BD1}">
      <text>
        <r>
          <rPr>
            <sz val="11"/>
            <rFont val="Calibri"/>
            <family val="2"/>
          </rPr>
          <t>[JLA POE Price Quote (Value)]*[Load 1 %]</t>
        </r>
      </text>
    </comment>
    <comment ref="AU1" authorId="0" shapeId="0" xr:uid="{401503E2-0AA4-448B-A432-02DED3A14C04}">
      <text>
        <r>
          <rPr>
            <sz val="11"/>
            <rFont val="Calibri"/>
            <family val="2"/>
          </rPr>
          <t>[DA $]+[General Load $]+[Warehouse Charge $]+[Load 1 $ (Fashion)]</t>
        </r>
      </text>
    </comment>
    <comment ref="AV1" authorId="0" shapeId="0" xr:uid="{7037F9B5-9B20-4EF3-BE37-1E1D797337AC}">
      <text>
        <r>
          <rPr>
            <sz val="11"/>
            <rFont val="Calibri"/>
            <family val="2"/>
          </rPr>
          <t>[LDP Cost $]+[Total Load $]</t>
        </r>
      </text>
    </comment>
    <comment ref="AW1" authorId="0" shapeId="0" xr:uid="{F0D8512E-0E2F-4FE1-AE0C-1705A95D6DF9}">
      <text>
        <r>
          <rPr>
            <sz val="11"/>
            <rFont val="Calibri"/>
            <family val="2"/>
          </rPr>
          <t>([JLA POE Price Quote (Value)]-[LDP Cost with Load $])/[JLA POE Price Quote (Value)]</t>
        </r>
      </text>
    </comment>
    <comment ref="AX1" authorId="0" shapeId="0" xr:uid="{CE80D99B-6417-45B2-8B16-BA130A71D310}">
      <text>
        <r>
          <rPr>
            <sz val="11"/>
            <rFont val="Calibri"/>
            <family val="2"/>
          </rPr>
          <t>[Suggested Retail Price]*(1-[Retailer Markup])</t>
        </r>
      </text>
    </comment>
    <comment ref="BB1" authorId="0" shapeId="0" xr:uid="{C1C3C211-02C4-461A-8BAD-37B41F4A4EAB}">
      <text>
        <r>
          <rPr>
            <sz val="11"/>
            <rFont val="Calibri"/>
            <family val="2"/>
          </rPr>
          <t>[Suggested Retail Price-POE Price (Value)]/[Suggested Retail Price]</t>
        </r>
      </text>
    </comment>
    <comment ref="BD1" authorId="0" shapeId="0" xr:uid="{22350D09-AE7D-4EA0-B237-7EF4F253E218}">
      <text>
        <r>
          <rPr>
            <sz val="11"/>
            <rFont val="Calibri"/>
            <family val="2"/>
          </rPr>
          <t>[LDP Cost with Load $]*[Total Quantity]</t>
        </r>
      </text>
    </comment>
    <comment ref="BE1" authorId="0" shapeId="0" xr:uid="{BB5E8D9B-01B4-40B2-9F10-55F7BF6F77E8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<sst xmlns="http://schemas.openxmlformats.org/spreadsheetml/2006/main" count="156" uniqueCount="89">
  <si>
    <t>Brand</t>
  </si>
  <si>
    <t>Package Type</t>
  </si>
  <si>
    <t>Licensor</t>
  </si>
  <si>
    <t>Normal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</si>
  <si>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</si>
  <si>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</si>
  <si>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</si>
  <si>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</si>
  <si>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</si>
  <si>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</si>
  <si>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</si>
  <si>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</si>
  <si>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</si>
  <si>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</si>
  <si>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</si>
  <si>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</si>
  <si>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</si>
  <si>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</si>
  <si>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</si>
  <si>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</si>
  <si>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</si>
  <si>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</si>
  <si>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</si>
  <si>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</si>
  <si>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</si>
  <si>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</si>
  <si>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</si>
  <si>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</si>
  <si>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</si>
  <si>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</si>
  <si>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</si>
  <si>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</si>
  <si>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</si>
  <si>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</si>
  <si>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</si>
  <si>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</si>
  <si>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</si>
  <si>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</si>
  <si>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</si>
  <si>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</si>
  <si>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</si>
  <si>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</si>
  <si>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Total Load $</t>
  </si>
  <si>
    <t>LDP Cost with Load $</t>
  </si>
  <si>
    <t>JLA LDP MU%</t>
  </si>
  <si>
    <t>JLA POE Price Quote (Formula)</t>
  </si>
  <si>
    <t>JLA POE Price Quote (Value)</t>
  </si>
  <si>
    <t>Suggested Retail Price</t>
  </si>
  <si>
    <t>Total Quantity</t>
  </si>
  <si>
    <t>Total Cost</t>
  </si>
  <si>
    <t>Total Sales</t>
  </si>
  <si>
    <t>Product Category</t>
  </si>
  <si>
    <t>Vendor</t>
  </si>
  <si>
    <t>Set</t>
  </si>
  <si>
    <t>Description-Short</t>
  </si>
  <si>
    <t>Unit of Measure</t>
  </si>
  <si>
    <t>COMFORTER (SET)</t>
  </si>
  <si>
    <t>Retailer Markup (Formula)</t>
  </si>
  <si>
    <t>Retailer Markup (Value)</t>
  </si>
  <si>
    <t>Material-Short</t>
  </si>
  <si>
    <t>LILAC</t>
  </si>
  <si>
    <t>GRAY STRIPE</t>
  </si>
  <si>
    <t>LEVEL UP</t>
  </si>
  <si>
    <t>DOTS &amp; BOW</t>
  </si>
  <si>
    <t>100% Polyester Print Comforter Set</t>
    <phoneticPr fontId="8" type="noConversion"/>
  </si>
  <si>
    <t>5/7PC Comforter set</t>
  </si>
  <si>
    <t xml:space="preserve">Comforter set: 85gsm brushed microfiber, rotary print reverse solid. 180gsm poly fill. 
Sheet Set: 75gsm microfiber solid. </t>
  </si>
  <si>
    <t>2/3PC Comforter set</t>
  </si>
  <si>
    <t>Comforter set: 85gsm brushed microfiber, rotary print reverse solid. 180gsm poly fill.</t>
  </si>
  <si>
    <t>100% Polyester</t>
    <phoneticPr fontId="8" type="noConversion"/>
  </si>
  <si>
    <t>Twin                                                               1 Comforter 66"W x 86"L                   1 Sham 20"W x 26"L
1 Flat Sheet 66"W x 96"L                     1 Fitted Sheet 39"W x 75"L + 12"D                                                  1 Pillowcase 20"W x 30"L</t>
    <phoneticPr fontId="8" type="noConversion"/>
  </si>
  <si>
    <t>PURPLE</t>
  </si>
  <si>
    <t>NAVY</t>
  </si>
  <si>
    <t>BLACK</t>
  </si>
  <si>
    <t>9404.40.9022</t>
  </si>
  <si>
    <t>Full                                                         1 Comforter 76"W x 86"L                    2 Shams 20"W x 26"L(2)
1 Flat Sheet 81"W x 96"L                     1 Fitted Sheet 54"W x 75"L+14"D                                                            2 Pillowcases 20"W x 30"L(2)</t>
    <phoneticPr fontId="8" type="noConversion"/>
  </si>
  <si>
    <t>Twin                                                                  1 Comforter 66"W x 86"L                  1 Sham 20"W x 26"L</t>
    <phoneticPr fontId="8" type="noConversion"/>
  </si>
  <si>
    <t>Full                                                            1 Comforter 76"W x 86"L                     2 Shams 20"W x 26"L (2)</t>
    <phoneticPr fontId="8" type="noConversion"/>
  </si>
  <si>
    <t>EEC PO</t>
    <phoneticPr fontId="8" type="noConversion"/>
  </si>
  <si>
    <t>Ship date</t>
    <phoneticPr fontId="8" type="noConversion"/>
  </si>
  <si>
    <t>7/22/2026</t>
    <phoneticPr fontId="8" type="noConversion"/>
  </si>
  <si>
    <t>NX10-753</t>
    <phoneticPr fontId="8" type="noConversion"/>
  </si>
  <si>
    <t>NX10-754</t>
  </si>
  <si>
    <t>NX10-755</t>
  </si>
  <si>
    <t>NX10-756</t>
  </si>
  <si>
    <t>NX10-757</t>
  </si>
  <si>
    <t>NX10-758</t>
  </si>
  <si>
    <t>NX10-759</t>
  </si>
  <si>
    <t>NX10-760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</si>
</sst>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</numFmts>
  <fonts count="14">
    <font>
      <sz val="11"/>
      <name val="Calibri"/>
    </font>
    <font>
      <sz val="11"/>
      <color theme="1"/>
      <name val="等线"/>
      <family val="2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10"/>
      <name val="Aptos"/>
      <family val="2"/>
    </font>
    <font>
      <sz val="11"/>
      <color indexed="8"/>
      <name val="宋体"/>
      <family val="3"/>
      <charset val="134"/>
    </font>
    <font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/>
    <xf numFmtId="0" fontId="10" fillId="0" borderId="0"/>
    <xf numFmtId="0" fontId="3" fillId="0" borderId="0"/>
    <xf numFmtId="9" fontId="3" fillId="0" borderId="0" applyFont="0" applyFill="0" applyBorder="0" applyAlignment="0" applyProtection="0">
      <alignment vertical="center"/>
    </xf>
    <xf numFmtId="0" fontId="3" fillId="0" borderId="0"/>
    <xf numFmtId="0" fontId="9" fillId="0" borderId="0"/>
    <xf numFmtId="0" fontId="9" fillId="0" borderId="0"/>
    <xf numFmtId="0" fontId="10" fillId="0" borderId="0"/>
    <xf numFmtId="0" fontId="1" fillId="0" borderId="0">
      <alignment vertical="center"/>
    </xf>
    <xf numFmtId="176" fontId="12" fillId="0" borderId="0" applyFont="0" applyFill="0" applyBorder="0" applyAlignment="0" applyProtection="0"/>
    <xf numFmtId="0" fontId="9" fillId="0" borderId="0"/>
    <xf numFmtId="0" fontId="13" fillId="0" borderId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" fillId="0" borderId="0"/>
  </cellStyleXfs>
  <cellXfs count="68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7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6" borderId="0" xfId="0" applyFont="1" applyFill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177" fontId="5" fillId="5" borderId="1" xfId="1" applyNumberFormat="1" applyFont="1" applyFill="1" applyBorder="1" applyAlignment="1">
      <alignment wrapText="1"/>
    </xf>
    <xf numFmtId="0" fontId="11" fillId="0" borderId="1" xfId="12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177" fontId="0" fillId="5" borderId="1" xfId="0" applyNumberFormat="1" applyFill="1" applyBorder="1" applyAlignment="1">
      <alignment wrapText="1"/>
    </xf>
    <xf numFmtId="10" fontId="7" fillId="5" borderId="1" xfId="1" applyNumberFormat="1" applyFont="1" applyFill="1" applyBorder="1" applyAlignment="1">
      <alignment wrapText="1"/>
    </xf>
    <xf numFmtId="10" fontId="0" fillId="5" borderId="1" xfId="5" applyNumberFormat="1" applyFont="1" applyFill="1" applyBorder="1" applyAlignment="1">
      <alignment wrapText="1"/>
    </xf>
    <xf numFmtId="1" fontId="0" fillId="5" borderId="1" xfId="0" applyNumberFormat="1" applyFill="1" applyBorder="1" applyAlignment="1">
      <alignment horizontal="center" wrapText="1"/>
    </xf>
    <xf numFmtId="177" fontId="2" fillId="0" borderId="7" xfId="0" applyNumberFormat="1" applyFont="1" applyBorder="1" applyAlignment="1">
      <alignment horizontal="center" wrapText="1"/>
    </xf>
    <xf numFmtId="0" fontId="3" fillId="0" borderId="7" xfId="0" applyFont="1" applyBorder="1" applyAlignment="1">
      <alignment wrapText="1"/>
    </xf>
    <xf numFmtId="14" fontId="0" fillId="0" borderId="0" xfId="0" applyNumberFormat="1" applyAlignment="1">
      <alignment wrapText="1"/>
    </xf>
    <xf numFmtId="0" fontId="0" fillId="0" borderId="6" xfId="0" applyBorder="1" applyAlignment="1">
      <alignment horizontal="center" wrapText="1"/>
    </xf>
    <xf numFmtId="0" fontId="0" fillId="0" borderId="0" xfId="0" applyAlignment="1">
      <alignment horizontal="center" wrapText="1"/>
    </xf>
    <xf numFmtId="177" fontId="3" fillId="5" borderId="5" xfId="0" applyNumberFormat="1" applyFont="1" applyFill="1" applyBorder="1" applyAlignment="1">
      <alignment horizontal="center" vertical="center" wrapText="1"/>
    </xf>
    <xf numFmtId="177" fontId="0" fillId="5" borderId="5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3" borderId="7" xfId="0" applyFont="1" applyFill="1" applyBorder="1"/>
  </cellXfs>
  <cellStyles count="23">
    <cellStyle name="Currency 2" xfId="4" xr:uid="{A0EC3A4F-634C-4521-BC78-12956FFF5315}"/>
    <cellStyle name="Currency 4" xfId="16" xr:uid="{9107A6CF-F71D-4E0C-86A4-66A603B6EA25}"/>
    <cellStyle name="Normal 2" xfId="6" xr:uid="{9D232FF6-1EEA-42CD-BCBE-5766467CBBCF}"/>
    <cellStyle name="Normal 2 18 2" xfId="1" xr:uid="{1BA08453-9F65-454B-A4A0-7177E70831F2}"/>
    <cellStyle name="Normal 2 2" xfId="22" xr:uid="{97A85A50-0923-48DE-A912-E5438E54B4C7}"/>
    <cellStyle name="Normal 2 32 2" xfId="8" xr:uid="{849EFDEE-4FFB-44A8-851D-2453B0B0C23E}"/>
    <cellStyle name="Percent 2" xfId="5" xr:uid="{70805B58-01AE-4C38-928F-9AB35BA6C68D}"/>
    <cellStyle name="Percent 5" xfId="17" xr:uid="{6F70BA43-D1BB-47F4-B08B-8FAB0FC5C0C1}"/>
    <cellStyle name="Style 1" xfId="3" xr:uid="{F4609D05-B161-47A5-8040-F8D4BA086F06}"/>
    <cellStyle name="百分比 2" xfId="10" xr:uid="{7ED41464-78BF-4A0D-9F41-B0FBCAE2FC6D}"/>
    <cellStyle name="百分比 3" xfId="21" xr:uid="{4BCCFD8B-BDDF-4D88-986C-4825D8A9CBD5}"/>
    <cellStyle name="常规" xfId="0" builtinId="0"/>
    <cellStyle name="常规 2" xfId="7" xr:uid="{61EF96F1-21E8-4A0B-9442-B39A30DE8E52}"/>
    <cellStyle name="常规 2 2" xfId="11" xr:uid="{16D74F19-ACA1-46C5-B017-E8B14A970DDD}"/>
    <cellStyle name="常规 3" xfId="9" xr:uid="{591D8DFA-D93C-44AD-A380-F671A116F4B4}"/>
    <cellStyle name="常规 4" xfId="18" xr:uid="{E0B7C6D4-479D-454E-9AB6-FF7823DA572A}"/>
    <cellStyle name="常规 9" xfId="15" xr:uid="{D66E78DD-4F72-435D-93C7-FA381119FBD2}"/>
    <cellStyle name="货币 2" xfId="20" xr:uid="{D5037ED7-8122-4997-8FA2-7C82C1C1E153}"/>
    <cellStyle name="千位分隔 2" xfId="19" xr:uid="{10A38F6E-5F15-473F-9FAC-D02C70747BD6}"/>
    <cellStyle name="样式 1 10" xfId="14" xr:uid="{BF164064-3C3A-4075-BB11-3C2CFCEF2D0F}"/>
    <cellStyle name="样式 1 2" xfId="2" xr:uid="{DC9B73B6-A1E9-48DB-83A0-64D6E1D16DDF}"/>
    <cellStyle name="样式 1 2 4" xfId="12" xr:uid="{3F870FAE-FE8F-4327-904D-21774F5A32CA}"/>
    <cellStyle name="样式 1 2 4 3" xfId="13" xr:uid="{D2B1ACB7-73C0-4290-BD78-E6D423A4C317}"/>
  </cellStyles>
  <dxfs count="9"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i val="0"/>
        <color auto="1"/>
      </font>
      <fill>
        <patternFill patternType="solid">
          <fgColor theme="4"/>
          <bgColor theme="4" tint="0.79998168889431442"/>
        </patternFill>
      </fill>
    </dxf>
    <dxf>
      <font>
        <b/>
        <i val="0"/>
        <color theme="3" tint="-0.24994659260841701"/>
      </font>
      <fill>
        <patternFill patternType="none">
          <bgColor auto="1"/>
        </patternFill>
      </fill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MyTableStyleLightBlue" pivot="0" count="9" xr9:uid="{C1F67825-EF34-4790-9134-73582B298E5C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Kristina%20Lance-Bedding\MYTEX\POS%202015\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zhangqing\&#26700;&#38754;\BBB\item%20set%20up\Final\BBB_Bombay_Cambay_Item%20Set%20Up_2011102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de_M\Code_MG1\E4%20DOMESTICS\E4\26.%20E4%20Posting%20File\PS%20Template%204.06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qianyueyun\Local%20Settings\Temporary%20Internet%20Files\Content.Outlook\S0EW6CGV\BBB%20VENDOR%20SET%20UP%20%20ROVERTALLEN%20CHARLESTON%206%2015%201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A2" t="str">
            <v>(1) COATS</v>
          </cell>
          <cell r="B2" t="str">
            <v>53- NJ</v>
          </cell>
          <cell r="D2" t="str">
            <v>YES</v>
          </cell>
          <cell r="E2">
            <v>4</v>
          </cell>
          <cell r="H2" t="str">
            <v xml:space="preserve">BULK </v>
          </cell>
          <cell r="I2" t="str">
            <v>VENDOR PAYS 0%</v>
          </cell>
          <cell r="L2" t="str">
            <v>0-REPLEN</v>
          </cell>
          <cell r="N2" t="str">
            <v>GUMMY</v>
          </cell>
          <cell r="O2" t="str">
            <v>BASE</v>
          </cell>
          <cell r="P2" t="str">
            <v>QUEUING</v>
          </cell>
          <cell r="Q2" t="str">
            <v>POE</v>
          </cell>
          <cell r="R2" t="str">
            <v>BULK TO PREPACK</v>
          </cell>
          <cell r="T2" t="str">
            <v>CLASSIC</v>
          </cell>
          <cell r="W2" t="str">
            <v>UP-FRONT PRODUCTION</v>
          </cell>
          <cell r="X2" t="str">
            <v>BOYS_4-7</v>
          </cell>
          <cell r="Y2" t="str">
            <v>BABY CUPS-TOTES</v>
          </cell>
          <cell r="Z2" t="str">
            <v>NA</v>
          </cell>
          <cell r="AB2" t="str">
            <v>NA</v>
          </cell>
          <cell r="AC2" t="str">
            <v>NA</v>
          </cell>
          <cell r="AD2" t="str">
            <v>NA</v>
          </cell>
          <cell r="AE2" t="str">
            <v>NA</v>
          </cell>
          <cell r="AF2" t="str">
            <v>NA</v>
          </cell>
          <cell r="AG2" t="str">
            <v>NA</v>
          </cell>
          <cell r="AH2" t="str">
            <v>NA</v>
          </cell>
          <cell r="AI2" t="str">
            <v>NA</v>
          </cell>
          <cell r="AJ2" t="str">
            <v>NA</v>
          </cell>
          <cell r="AK2" t="str">
            <v>NA</v>
          </cell>
          <cell r="AL2" t="str">
            <v>NA</v>
          </cell>
          <cell r="AM2" t="str">
            <v>NA</v>
          </cell>
          <cell r="AN2" t="str">
            <v>NA</v>
          </cell>
          <cell r="AO2" t="str">
            <v>NA</v>
          </cell>
          <cell r="AP2" t="str">
            <v>NA</v>
          </cell>
          <cell r="AQ2" t="str">
            <v>NA</v>
          </cell>
          <cell r="AR2" t="str">
            <v>NA</v>
          </cell>
          <cell r="AS2" t="str">
            <v>NA</v>
          </cell>
          <cell r="AT2" t="str">
            <v>NA</v>
          </cell>
          <cell r="AU2" t="str">
            <v>NA</v>
          </cell>
          <cell r="AV2" t="str">
            <v>NA</v>
          </cell>
        </row>
        <row r="3">
          <cell r="A3" t="str">
            <v>(2) SPORTSWEAR</v>
          </cell>
          <cell r="B3" t="str">
            <v>512- CA</v>
          </cell>
          <cell r="D3" t="str">
            <v>NO</v>
          </cell>
          <cell r="E3">
            <v>3</v>
          </cell>
          <cell r="H3" t="str">
            <v>INNERS</v>
          </cell>
          <cell r="I3" t="str">
            <v>VENDOR PAYS 50%</v>
          </cell>
          <cell r="L3" t="str">
            <v>1-BASIC/REORDER</v>
          </cell>
          <cell r="N3" t="str">
            <v>GUMMY-SMALL</v>
          </cell>
          <cell r="O3" t="str">
            <v>BASE-COLD</v>
          </cell>
          <cell r="R3" t="str">
            <v>CHANGE BULK ITEMS - SEE NOTES</v>
          </cell>
          <cell r="T3" t="str">
            <v>CONTEMPORARY</v>
          </cell>
          <cell r="W3" t="str">
            <v>PACK AND HOLD</v>
          </cell>
          <cell r="X3" t="str">
            <v>BOYS_8-20</v>
          </cell>
          <cell r="Y3" t="str">
            <v>BATH AND BODY</v>
          </cell>
          <cell r="Z3" t="str">
            <v>LOW</v>
          </cell>
          <cell r="AB3" t="str">
            <v>ASST.</v>
          </cell>
          <cell r="AC3" t="str">
            <v>ASSORTED</v>
          </cell>
          <cell r="AD3" t="str">
            <v>BOY</v>
          </cell>
          <cell r="AE3" t="str">
            <v>ACRYLIC</v>
          </cell>
          <cell r="AF3" t="str">
            <v>3D SOLID</v>
          </cell>
          <cell r="AG3" t="str">
            <v>BATH</v>
          </cell>
          <cell r="AH3" t="str">
            <v>CAMPUS KIT</v>
          </cell>
          <cell r="AI3" t="str">
            <v>HEAVY WEIGHT</v>
          </cell>
          <cell r="AJ3" t="str">
            <v>FOAMBACK</v>
          </cell>
          <cell r="AK3" t="str">
            <v>BALL</v>
          </cell>
          <cell r="AL3">
            <v>63</v>
          </cell>
          <cell r="AM3" t="str">
            <v>1-2 IN</v>
          </cell>
          <cell r="AN3">
            <v>120</v>
          </cell>
          <cell r="AO3" t="str">
            <v>1-PC</v>
          </cell>
          <cell r="AP3" t="str">
            <v>BACK TO CAMPUS</v>
          </cell>
          <cell r="AQ3" t="str">
            <v>2015 GIFT STRATEGY</v>
          </cell>
          <cell r="AR3" t="str">
            <v>FEATHER</v>
          </cell>
          <cell r="AS3" t="str">
            <v>AMERICANA</v>
          </cell>
          <cell r="AT3" t="str">
            <v>3D</v>
          </cell>
          <cell r="AU3" t="str">
            <v>2PK BED PILLOW</v>
          </cell>
          <cell r="AV3" t="str">
            <v>TESTING</v>
          </cell>
        </row>
        <row r="4">
          <cell r="A4" t="str">
            <v>(3) KIDS</v>
          </cell>
          <cell r="B4" t="str">
            <v>53-SHIP-TO-MARK-FOR</v>
          </cell>
          <cell r="E4">
            <v>2</v>
          </cell>
          <cell r="H4" t="str">
            <v>SHIPPABLE</v>
          </cell>
          <cell r="I4" t="str">
            <v>VENDOR PAYS 100%</v>
          </cell>
          <cell r="L4" t="str">
            <v>5-SPRING 2015</v>
          </cell>
          <cell r="N4" t="str">
            <v>HANGTAG</v>
          </cell>
          <cell r="O4" t="str">
            <v>BASE-COLD-HOT</v>
          </cell>
          <cell r="R4" t="str">
            <v>CHANGE PACK QTY</v>
          </cell>
          <cell r="T4" t="str">
            <v>UPDATED</v>
          </cell>
          <cell r="W4" t="str">
            <v>IN-SEASON PRODUCTION</v>
          </cell>
          <cell r="X4" t="str">
            <v>BOYS_COATS</v>
          </cell>
          <cell r="Y4" t="str">
            <v>BEVERAGE</v>
          </cell>
          <cell r="Z4" t="str">
            <v>MID</v>
          </cell>
          <cell r="AB4" t="str">
            <v>BEIGE</v>
          </cell>
          <cell r="AC4" t="str">
            <v>BEIGE-TAN</v>
          </cell>
          <cell r="AD4" t="str">
            <v>GIRL</v>
          </cell>
          <cell r="AE4" t="str">
            <v>BAMBOO</v>
          </cell>
          <cell r="AF4" t="str">
            <v>ANIMAL</v>
          </cell>
          <cell r="AG4" t="str">
            <v>BOWL BRUSH</v>
          </cell>
          <cell r="AH4" t="str">
            <v>CANOPY</v>
          </cell>
          <cell r="AI4" t="str">
            <v>LIGHT WEIGHT</v>
          </cell>
          <cell r="AJ4" t="str">
            <v>LINED</v>
          </cell>
          <cell r="AK4" t="str">
            <v>DISK</v>
          </cell>
          <cell r="AL4">
            <v>72</v>
          </cell>
          <cell r="AM4" t="str">
            <v>1-4 IN</v>
          </cell>
          <cell r="AN4">
            <v>180</v>
          </cell>
          <cell r="AO4" t="str">
            <v>2-PC</v>
          </cell>
          <cell r="AP4" t="str">
            <v>CHRISTMAS</v>
          </cell>
          <cell r="AQ4" t="str">
            <v>BACK TO CAMPUS 2015</v>
          </cell>
          <cell r="AR4" t="str">
            <v>POLY FILL</v>
          </cell>
          <cell r="AS4" t="str">
            <v>BASIC</v>
          </cell>
          <cell r="AT4" t="str">
            <v>APPLIQUE</v>
          </cell>
          <cell r="AU4" t="str">
            <v>2PK DEC PILLOW</v>
          </cell>
        </row>
        <row r="5">
          <cell r="A5" t="str">
            <v>(4) MENS</v>
          </cell>
          <cell r="B5" t="str">
            <v>512-SHIP-TO-MARK-FOR</v>
          </cell>
          <cell r="E5">
            <v>1</v>
          </cell>
          <cell r="I5" t="str">
            <v>FOB PORT OF ORIGIN</v>
          </cell>
          <cell r="L5" t="str">
            <v>6-FALL 2015</v>
          </cell>
          <cell r="N5" t="str">
            <v>HANGTAG-SMALL</v>
          </cell>
          <cell r="O5" t="str">
            <v>BASE-EXHOT-HOT</v>
          </cell>
          <cell r="R5" t="str">
            <v>DC BUILD ASSORTMENT</v>
          </cell>
          <cell r="T5" t="str">
            <v>URBAN</v>
          </cell>
          <cell r="W5" t="str">
            <v>CLOSE OUT</v>
          </cell>
          <cell r="X5" t="str">
            <v>BOYS_HUSKY</v>
          </cell>
          <cell r="Y5" t="str">
            <v>BOWLS</v>
          </cell>
          <cell r="Z5" t="str">
            <v>HIGH</v>
          </cell>
          <cell r="AB5" t="str">
            <v>CLEAR</v>
          </cell>
          <cell r="AC5" t="str">
            <v>BLACK</v>
          </cell>
          <cell r="AD5" t="str">
            <v>UNISEX</v>
          </cell>
          <cell r="AE5" t="str">
            <v>BASIC FOAM-EGG CRATE</v>
          </cell>
          <cell r="AF5" t="str">
            <v>AZTEC</v>
          </cell>
          <cell r="AG5" t="str">
            <v>BOXED</v>
          </cell>
          <cell r="AH5" t="str">
            <v>LAMPS</v>
          </cell>
          <cell r="AI5" t="str">
            <v>MEDIUM WEIGHT</v>
          </cell>
          <cell r="AJ5" t="str">
            <v>LINED-INTERLINED</v>
          </cell>
          <cell r="AK5" t="str">
            <v>LAMPPOST</v>
          </cell>
          <cell r="AL5">
            <v>84</v>
          </cell>
          <cell r="AM5" t="str">
            <v>3-4 IN</v>
          </cell>
          <cell r="AN5">
            <v>200</v>
          </cell>
          <cell r="AO5" t="str">
            <v>3-PC</v>
          </cell>
          <cell r="AP5" t="str">
            <v>EASTER</v>
          </cell>
          <cell r="AQ5" t="str">
            <v>BAKING</v>
          </cell>
          <cell r="AR5" t="str">
            <v>DOWN ALT</v>
          </cell>
          <cell r="AS5" t="str">
            <v>COASTAL</v>
          </cell>
          <cell r="AT5" t="str">
            <v>BRUSHED</v>
          </cell>
          <cell r="AU5" t="str">
            <v>ACRYLIC</v>
          </cell>
        </row>
        <row r="6">
          <cell r="A6" t="str">
            <v>(5) ACCESSORIES</v>
          </cell>
          <cell r="B6" t="str">
            <v>SHIP TO STORES</v>
          </cell>
          <cell r="L6" t="str">
            <v>7-SPRING 2016</v>
          </cell>
          <cell r="N6" t="str">
            <v>RAT TAIL</v>
          </cell>
          <cell r="O6" t="str">
            <v>BASE-HOT</v>
          </cell>
          <cell r="R6" t="str">
            <v>DO NOT SIZE BREAK</v>
          </cell>
          <cell r="X6" t="str">
            <v>COMFORTER_OVER</v>
          </cell>
          <cell r="Y6" t="str">
            <v>CANDY</v>
          </cell>
          <cell r="AB6" t="str">
            <v>FROST</v>
          </cell>
          <cell r="AC6" t="str">
            <v>BLUE</v>
          </cell>
          <cell r="AE6" t="str">
            <v>BLEND</v>
          </cell>
          <cell r="AF6" t="str">
            <v>BIRDS</v>
          </cell>
          <cell r="AG6" t="str">
            <v>CADDYS-SHOWER</v>
          </cell>
          <cell r="AH6" t="str">
            <v>OTHER</v>
          </cell>
          <cell r="AJ6" t="str">
            <v>ROOM DARKENING</v>
          </cell>
          <cell r="AK6" t="str">
            <v>OPEN WORK</v>
          </cell>
          <cell r="AL6">
            <v>95</v>
          </cell>
          <cell r="AM6" t="str">
            <v>5-6 IN</v>
          </cell>
          <cell r="AN6" t="str">
            <v>200 OR LESS</v>
          </cell>
          <cell r="AO6" t="str">
            <v>4-PC</v>
          </cell>
          <cell r="AP6" t="str">
            <v>GRADUATION</v>
          </cell>
          <cell r="AQ6" t="str">
            <v>BARWARE</v>
          </cell>
          <cell r="AR6" t="str">
            <v>MEMORY FOAM</v>
          </cell>
          <cell r="AS6" t="str">
            <v>DEN</v>
          </cell>
          <cell r="AT6" t="str">
            <v>BURNOUT</v>
          </cell>
          <cell r="AU6" t="str">
            <v>BASIC MIRRORS</v>
          </cell>
        </row>
        <row r="7">
          <cell r="A7" t="str">
            <v>(6) LINENS</v>
          </cell>
          <cell r="N7" t="str">
            <v>SHELF PRICING</v>
          </cell>
          <cell r="O7" t="str">
            <v>COLD</v>
          </cell>
          <cell r="R7" t="str">
            <v>FLAT BREAKDOWN</v>
          </cell>
          <cell r="X7" t="str">
            <v>DRESS SHIRTS_BIG_TALL</v>
          </cell>
          <cell r="Y7" t="str">
            <v>COOKBOOKS</v>
          </cell>
          <cell r="AB7" t="str">
            <v>WHITE</v>
          </cell>
          <cell r="AC7" t="str">
            <v>BROWN</v>
          </cell>
          <cell r="AE7" t="str">
            <v>BURLAP</v>
          </cell>
          <cell r="AF7" t="str">
            <v>BROCADE</v>
          </cell>
          <cell r="AG7" t="str">
            <v>CADDYS-STORAGE</v>
          </cell>
          <cell r="AH7" t="str">
            <v>PILLOW</v>
          </cell>
          <cell r="AJ7" t="str">
            <v>WOVEN BLACKOUT</v>
          </cell>
          <cell r="AK7" t="str">
            <v>OVAL</v>
          </cell>
          <cell r="AL7">
            <v>108</v>
          </cell>
          <cell r="AM7" t="str">
            <v>5-8 IN</v>
          </cell>
          <cell r="AN7" t="str">
            <v>200-299</v>
          </cell>
          <cell r="AO7" t="str">
            <v>5-PC</v>
          </cell>
          <cell r="AP7" t="str">
            <v>HALLOWEEN</v>
          </cell>
          <cell r="AQ7" t="str">
            <v>ENTERTAINMENT-BARWARE</v>
          </cell>
          <cell r="AR7" t="str">
            <v>COTTON</v>
          </cell>
          <cell r="AS7" t="str">
            <v>FEMININE</v>
          </cell>
          <cell r="AT7" t="str">
            <v>CHENILLE</v>
          </cell>
          <cell r="AU7" t="str">
            <v>BBQ</v>
          </cell>
        </row>
        <row r="8">
          <cell r="A8" t="str">
            <v xml:space="preserve">(7) YOUTH </v>
          </cell>
          <cell r="N8" t="str">
            <v>SHIP LABEL</v>
          </cell>
          <cell r="O8" t="str">
            <v>EXHOT</v>
          </cell>
          <cell r="R8" t="str">
            <v>FRAGILE</v>
          </cell>
          <cell r="X8" t="str">
            <v>DRESS SHIRTS_MENS</v>
          </cell>
          <cell r="Y8" t="str">
            <v>COOKWARE</v>
          </cell>
          <cell r="AC8" t="str">
            <v>GREEN</v>
          </cell>
          <cell r="AE8" t="str">
            <v>BURNOUT</v>
          </cell>
          <cell r="AF8" t="str">
            <v>CAMO</v>
          </cell>
          <cell r="AG8" t="str">
            <v>CADDYS-SUCTION</v>
          </cell>
          <cell r="AH8" t="str">
            <v>SAUCER CHAIR</v>
          </cell>
          <cell r="AK8" t="str">
            <v>SERPENT-SCROLL</v>
          </cell>
          <cell r="AL8" t="str">
            <v>13X18</v>
          </cell>
          <cell r="AM8" t="str">
            <v>1 IN</v>
          </cell>
          <cell r="AN8">
            <v>220</v>
          </cell>
          <cell r="AO8" t="str">
            <v>6-PC</v>
          </cell>
          <cell r="AP8" t="str">
            <v>HARVEST</v>
          </cell>
          <cell r="AQ8" t="str">
            <v>ROASTING A-Z</v>
          </cell>
          <cell r="AS8" t="str">
            <v>GLAMOUR</v>
          </cell>
          <cell r="AT8" t="str">
            <v>COLOR BLOCK</v>
          </cell>
          <cell r="AU8" t="str">
            <v>HEALTHY FOODS</v>
          </cell>
        </row>
        <row r="9">
          <cell r="A9" t="str">
            <v>(8) OUTERWEAR</v>
          </cell>
          <cell r="O9" t="str">
            <v>HOT</v>
          </cell>
          <cell r="R9" t="str">
            <v>FRAGRANCE</v>
          </cell>
          <cell r="X9" t="str">
            <v>DRESS SHIRTS_TALL</v>
          </cell>
          <cell r="Y9" t="str">
            <v>COSMETICS</v>
          </cell>
          <cell r="AC9" t="str">
            <v>GREY</v>
          </cell>
          <cell r="AE9" t="str">
            <v>CANVAS</v>
          </cell>
          <cell r="AF9" t="str">
            <v>CHEVRON</v>
          </cell>
          <cell r="AG9" t="str">
            <v>CANISTER</v>
          </cell>
          <cell r="AH9" t="str">
            <v>SHEETS</v>
          </cell>
          <cell r="AK9" t="str">
            <v>SQUARE</v>
          </cell>
          <cell r="AL9" t="str">
            <v>14X14</v>
          </cell>
          <cell r="AM9" t="str">
            <v>5 IN</v>
          </cell>
          <cell r="AN9">
            <v>230</v>
          </cell>
          <cell r="AO9" t="str">
            <v>7-PC</v>
          </cell>
          <cell r="AP9" t="str">
            <v>MOTHERS DAY</v>
          </cell>
          <cell r="AS9" t="str">
            <v>GLOBAL</v>
          </cell>
          <cell r="AT9" t="str">
            <v>CRUSHED</v>
          </cell>
          <cell r="AU9" t="str">
            <v>HYDRATION</v>
          </cell>
        </row>
        <row r="10">
          <cell r="O10" t="str">
            <v>HOT-EXHOT</v>
          </cell>
          <cell r="R10" t="str">
            <v>JEWELRY</v>
          </cell>
          <cell r="X10" t="str">
            <v>DUVET_DOWN_COVERS</v>
          </cell>
          <cell r="Y10" t="str">
            <v>DRINKWARE</v>
          </cell>
          <cell r="AC10" t="str">
            <v>METALLIC</v>
          </cell>
          <cell r="AE10" t="str">
            <v>CERAMIC</v>
          </cell>
          <cell r="AF10" t="str">
            <v>COLOR BLOCK</v>
          </cell>
          <cell r="AG10" t="str">
            <v>COSMETIC</v>
          </cell>
          <cell r="AH10" t="str">
            <v>SIGN</v>
          </cell>
          <cell r="AK10" t="str">
            <v>SWIRL CAGE</v>
          </cell>
          <cell r="AL10" t="str">
            <v>16X16</v>
          </cell>
          <cell r="AN10">
            <v>250</v>
          </cell>
          <cell r="AO10" t="str">
            <v>8-PC</v>
          </cell>
          <cell r="AP10" t="str">
            <v>VALENTINES DAY</v>
          </cell>
          <cell r="AS10" t="str">
            <v>HOLIDAY-SEASONAL</v>
          </cell>
          <cell r="AT10" t="str">
            <v>EMBELLISHMENT</v>
          </cell>
          <cell r="AU10" t="str">
            <v>LED</v>
          </cell>
        </row>
        <row r="11">
          <cell r="O11" t="str">
            <v>PUERTO RICO</v>
          </cell>
          <cell r="R11" t="str">
            <v>LIQUID</v>
          </cell>
          <cell r="X11" t="str">
            <v>GIRLS_4-6</v>
          </cell>
          <cell r="Y11" t="str">
            <v>DVD-VIDEO GAMES</v>
          </cell>
          <cell r="AC11" t="str">
            <v>MULTI-COLOR</v>
          </cell>
          <cell r="AE11" t="str">
            <v>CHENILLE</v>
          </cell>
          <cell r="AF11" t="str">
            <v>DAMASK</v>
          </cell>
          <cell r="AG11" t="str">
            <v>ENSEMBLE SET</v>
          </cell>
          <cell r="AH11" t="str">
            <v>STOOL</v>
          </cell>
          <cell r="AL11" t="str">
            <v>17X17</v>
          </cell>
          <cell r="AN11">
            <v>300</v>
          </cell>
          <cell r="AO11" t="str">
            <v>9-PC</v>
          </cell>
          <cell r="AS11" t="str">
            <v>MASCULINE</v>
          </cell>
          <cell r="AT11" t="str">
            <v>EMBOSSED</v>
          </cell>
          <cell r="AU11" t="str">
            <v>LICENSE</v>
          </cell>
        </row>
        <row r="12">
          <cell r="R12" t="str">
            <v>OVERSIZED PTL</v>
          </cell>
          <cell r="X12" t="str">
            <v>GIRLS_7-16</v>
          </cell>
          <cell r="Y12" t="str">
            <v>EYEWEAR</v>
          </cell>
          <cell r="AC12" t="str">
            <v>NAVY</v>
          </cell>
          <cell r="AE12" t="str">
            <v>CHROME</v>
          </cell>
          <cell r="AF12" t="str">
            <v>DIAMOND</v>
          </cell>
          <cell r="AG12" t="str">
            <v>ENERGY SOLUTIONS</v>
          </cell>
          <cell r="AH12" t="str">
            <v>THROW</v>
          </cell>
          <cell r="AL12" t="str">
            <v>17X24</v>
          </cell>
          <cell r="AN12" t="str">
            <v>300-399</v>
          </cell>
          <cell r="AO12" t="str">
            <v>10-PC</v>
          </cell>
          <cell r="AS12" t="str">
            <v>MODERN</v>
          </cell>
          <cell r="AT12" t="str">
            <v>EMBROIDERY</v>
          </cell>
          <cell r="AU12" t="str">
            <v>LIGHTWEIGHT-ULTRA LUGGAGE</v>
          </cell>
        </row>
        <row r="13">
          <cell r="R13" t="str">
            <v>PREPACK TO BULK</v>
          </cell>
          <cell r="X13" t="str">
            <v>GIRLS_PLUS</v>
          </cell>
          <cell r="Y13" t="str">
            <v>FITNESS</v>
          </cell>
          <cell r="AC13" t="str">
            <v>OFF WHITE-NATURAL</v>
          </cell>
          <cell r="AE13" t="str">
            <v>CLOQUE</v>
          </cell>
          <cell r="AF13" t="str">
            <v>DOTS</v>
          </cell>
          <cell r="AG13" t="str">
            <v>FINGERTIP</v>
          </cell>
          <cell r="AL13" t="str">
            <v>18X18</v>
          </cell>
          <cell r="AN13">
            <v>320</v>
          </cell>
          <cell r="AO13" t="str">
            <v>11-PC</v>
          </cell>
          <cell r="AS13" t="str">
            <v>SEASONAL</v>
          </cell>
          <cell r="AT13" t="str">
            <v>FLOCK</v>
          </cell>
          <cell r="AU13" t="str">
            <v>MONOGRAM</v>
          </cell>
        </row>
        <row r="14">
          <cell r="R14" t="str">
            <v>RETICKET</v>
          </cell>
          <cell r="X14" t="str">
            <v>INFANT</v>
          </cell>
          <cell r="Y14" t="str">
            <v>FLASHLIGHT-CABLE</v>
          </cell>
          <cell r="AC14" t="str">
            <v>ORANGE</v>
          </cell>
          <cell r="AE14" t="str">
            <v>CORN HUSK</v>
          </cell>
          <cell r="AF14" t="str">
            <v>EMBELLISHED</v>
          </cell>
          <cell r="AG14" t="str">
            <v>FOLDED</v>
          </cell>
          <cell r="AL14" t="str">
            <v>18X8</v>
          </cell>
          <cell r="AN14">
            <v>400</v>
          </cell>
          <cell r="AO14" t="str">
            <v>12-PC</v>
          </cell>
          <cell r="AS14" t="str">
            <v>TYPOGRAPHY</v>
          </cell>
          <cell r="AT14" t="str">
            <v>GLITTER</v>
          </cell>
          <cell r="AU14" t="str">
            <v>NOVELTY MUGS</v>
          </cell>
        </row>
        <row r="15">
          <cell r="R15" t="str">
            <v>UNDEFINED ASSORTMENT</v>
          </cell>
          <cell r="X15" t="str">
            <v>JUNIORS</v>
          </cell>
          <cell r="Y15" t="str">
            <v>FRAGRANCE MINIS</v>
          </cell>
          <cell r="AC15" t="str">
            <v>PINK</v>
          </cell>
          <cell r="AE15" t="str">
            <v>COTTON</v>
          </cell>
          <cell r="AF15" t="str">
            <v>EMBROIDERY</v>
          </cell>
          <cell r="AG15" t="str">
            <v>FURNITURE</v>
          </cell>
          <cell r="AL15" t="str">
            <v>20X20</v>
          </cell>
          <cell r="AN15" t="str">
            <v>400-499</v>
          </cell>
          <cell r="AO15" t="str">
            <v>14-PC</v>
          </cell>
          <cell r="AT15" t="str">
            <v>GLOBAL</v>
          </cell>
          <cell r="AU15" t="str">
            <v>OTD HOOKS</v>
          </cell>
        </row>
        <row r="16">
          <cell r="X16" t="str">
            <v>JUNIORS_PLUS</v>
          </cell>
          <cell r="Y16" t="str">
            <v>GIFT BAGS</v>
          </cell>
          <cell r="AC16" t="str">
            <v>PURPLE</v>
          </cell>
          <cell r="AE16" t="str">
            <v>DOWN</v>
          </cell>
          <cell r="AF16" t="str">
            <v>FANCY</v>
          </cell>
          <cell r="AG16" t="str">
            <v>GROMMET</v>
          </cell>
          <cell r="AL16" t="str">
            <v>21X34</v>
          </cell>
          <cell r="AN16">
            <v>450</v>
          </cell>
          <cell r="AO16" t="str">
            <v>15-PC</v>
          </cell>
          <cell r="AT16" t="str">
            <v>JACQUARD</v>
          </cell>
          <cell r="AU16" t="str">
            <v>SHAG RUGS</v>
          </cell>
        </row>
        <row r="17">
          <cell r="X17" t="str">
            <v>LINEN_SHEET</v>
          </cell>
          <cell r="Y17" t="str">
            <v>GREENERY</v>
          </cell>
          <cell r="AC17" t="str">
            <v>RED</v>
          </cell>
          <cell r="AE17" t="str">
            <v>DRYLON</v>
          </cell>
          <cell r="AF17" t="str">
            <v>FASHION</v>
          </cell>
          <cell r="AG17" t="str">
            <v>GUSSETED</v>
          </cell>
          <cell r="AL17" t="str">
            <v>24X40</v>
          </cell>
          <cell r="AN17">
            <v>500</v>
          </cell>
          <cell r="AO17" t="str">
            <v>16-PC</v>
          </cell>
          <cell r="AT17" t="str">
            <v>LUREX</v>
          </cell>
          <cell r="AU17" t="str">
            <v>TYPOGRAPHY</v>
          </cell>
        </row>
        <row r="18">
          <cell r="X18" t="str">
            <v>MAT_BOTTOM</v>
          </cell>
          <cell r="Y18" t="str">
            <v>HAIR CARE</v>
          </cell>
          <cell r="AC18" t="str">
            <v>WHITE</v>
          </cell>
          <cell r="AE18" t="str">
            <v>EGYPTIAN COTTON</v>
          </cell>
          <cell r="AF18" t="str">
            <v>FLORAL</v>
          </cell>
          <cell r="AG18" t="str">
            <v>HAND</v>
          </cell>
          <cell r="AL18" t="str">
            <v>BED REST</v>
          </cell>
          <cell r="AN18" t="str">
            <v>500-599</v>
          </cell>
          <cell r="AO18" t="str">
            <v>17-PC</v>
          </cell>
          <cell r="AT18" t="str">
            <v>METALLIC-APPLIQUE</v>
          </cell>
        </row>
        <row r="19">
          <cell r="X19" t="str">
            <v>MAT_TOP</v>
          </cell>
          <cell r="Y19" t="str">
            <v>HANGER</v>
          </cell>
          <cell r="AC19" t="str">
            <v>YELLOW</v>
          </cell>
          <cell r="AE19" t="str">
            <v>EMBROIDERY</v>
          </cell>
          <cell r="AF19" t="str">
            <v>GEOMETRIC</v>
          </cell>
          <cell r="AG19" t="str">
            <v>HANGING</v>
          </cell>
          <cell r="AL19" t="str">
            <v>BODY PILLOW</v>
          </cell>
          <cell r="AN19">
            <v>550</v>
          </cell>
          <cell r="AO19" t="str">
            <v>18-PC</v>
          </cell>
          <cell r="AT19" t="str">
            <v>METALLIC-PRINT</v>
          </cell>
        </row>
        <row r="20">
          <cell r="X20" t="str">
            <v>MATT_DEPTH</v>
          </cell>
          <cell r="Y20" t="str">
            <v>HOLIDAY ORNAMENTS</v>
          </cell>
          <cell r="AE20" t="str">
            <v>FAUX FUR</v>
          </cell>
          <cell r="AF20" t="str">
            <v>GREEK KEY</v>
          </cell>
          <cell r="AG20" t="str">
            <v>HARDWARE</v>
          </cell>
          <cell r="AL20" t="str">
            <v>CAL KING</v>
          </cell>
          <cell r="AN20">
            <v>600</v>
          </cell>
          <cell r="AO20" t="str">
            <v>20-PC</v>
          </cell>
          <cell r="AT20" t="str">
            <v>PINTUCK</v>
          </cell>
        </row>
        <row r="21">
          <cell r="X21" t="str">
            <v>MATTRESS</v>
          </cell>
          <cell r="Y21" t="str">
            <v>HOME FRAGRANCE</v>
          </cell>
          <cell r="AE21" t="str">
            <v>FAUX LINEN</v>
          </cell>
          <cell r="AF21" t="str">
            <v>HOTEL</v>
          </cell>
          <cell r="AG21" t="str">
            <v>HOLDBACK</v>
          </cell>
          <cell r="AL21" t="str">
            <v>CHAIR PAD</v>
          </cell>
          <cell r="AN21" t="str">
            <v>600 OR MORE</v>
          </cell>
          <cell r="AO21" t="str">
            <v>22-PC</v>
          </cell>
          <cell r="AT21" t="str">
            <v>PLUSH</v>
          </cell>
        </row>
        <row r="22">
          <cell r="X22" t="str">
            <v>MEN_BIG_REG</v>
          </cell>
          <cell r="Y22" t="str">
            <v>IPOD</v>
          </cell>
          <cell r="AE22" t="str">
            <v>FAUX SILK</v>
          </cell>
          <cell r="AF22" t="str">
            <v>IKAT</v>
          </cell>
          <cell r="AG22" t="str">
            <v>JUVENILE</v>
          </cell>
          <cell r="AL22" t="str">
            <v>CHAIR PAD-2PK</v>
          </cell>
          <cell r="AN22">
            <v>630</v>
          </cell>
          <cell r="AO22" t="str">
            <v>24-PC</v>
          </cell>
          <cell r="AT22" t="str">
            <v>PRINT</v>
          </cell>
        </row>
        <row r="23">
          <cell r="X23" t="str">
            <v>MEN_BIG_TALL</v>
          </cell>
          <cell r="Y23" t="str">
            <v>K-CUPS</v>
          </cell>
          <cell r="AE23" t="str">
            <v>FEATHER</v>
          </cell>
          <cell r="AF23" t="str">
            <v>JACQUARD</v>
          </cell>
          <cell r="AG23" t="str">
            <v>KITCHEN TIER</v>
          </cell>
          <cell r="AL23" t="str">
            <v>CONTOUR</v>
          </cell>
          <cell r="AN23">
            <v>700</v>
          </cell>
          <cell r="AO23" t="str">
            <v>25-PC</v>
          </cell>
          <cell r="AT23" t="str">
            <v>QUILTED</v>
          </cell>
        </row>
        <row r="24">
          <cell r="X24" t="str">
            <v>MEN_REG</v>
          </cell>
          <cell r="Y24" t="str">
            <v>LADIES GIFTS</v>
          </cell>
          <cell r="AE24" t="str">
            <v>FLANNEL</v>
          </cell>
          <cell r="AF24" t="str">
            <v>LACE</v>
          </cell>
          <cell r="AG24" t="str">
            <v>LINERS</v>
          </cell>
          <cell r="AL24" t="str">
            <v>DOUBLE</v>
          </cell>
          <cell r="AN24">
            <v>740</v>
          </cell>
          <cell r="AO24" t="str">
            <v>50-PC</v>
          </cell>
          <cell r="AT24" t="str">
            <v>RHINESTONES</v>
          </cell>
        </row>
        <row r="25">
          <cell r="X25" t="str">
            <v>MEN_TALL_REG</v>
          </cell>
          <cell r="Y25" t="str">
            <v>LINGERIE</v>
          </cell>
          <cell r="AE25" t="str">
            <v>FLEECE</v>
          </cell>
          <cell r="AF25" t="str">
            <v>LATTICE</v>
          </cell>
          <cell r="AG25" t="str">
            <v>LOTION</v>
          </cell>
          <cell r="AL25" t="str">
            <v>DOUBLE OVER DRAPE</v>
          </cell>
          <cell r="AN25">
            <v>750</v>
          </cell>
          <cell r="AO25" t="str">
            <v>56-PC</v>
          </cell>
          <cell r="AT25" t="str">
            <v>RUFFLE</v>
          </cell>
        </row>
        <row r="26">
          <cell r="X26" t="str">
            <v>MISSY_2-16</v>
          </cell>
          <cell r="Y26" t="str">
            <v>LUNCH TOTES</v>
          </cell>
          <cell r="AE26" t="str">
            <v>FLOCK</v>
          </cell>
          <cell r="AF26" t="str">
            <v>LEAVES</v>
          </cell>
          <cell r="AG26" t="str">
            <v>MAGAZINE</v>
          </cell>
          <cell r="AL26" t="str">
            <v>DRAPE</v>
          </cell>
          <cell r="AN26">
            <v>800</v>
          </cell>
          <cell r="AO26" t="str">
            <v>10 SHELF</v>
          </cell>
          <cell r="AT26" t="str">
            <v>SEQUINS</v>
          </cell>
        </row>
        <row r="27">
          <cell r="X27" t="str">
            <v>MISSY_S-XL</v>
          </cell>
          <cell r="Y27" t="str">
            <v>MENS FRAGRANCE SINGLES</v>
          </cell>
          <cell r="AE27" t="str">
            <v>FUR</v>
          </cell>
          <cell r="AF27" t="str">
            <v>LODGE</v>
          </cell>
          <cell r="AG27" t="str">
            <v>MATS</v>
          </cell>
          <cell r="AL27" t="str">
            <v>EURO</v>
          </cell>
          <cell r="AN27">
            <v>1000</v>
          </cell>
          <cell r="AO27" t="str">
            <v>3 SECTION</v>
          </cell>
          <cell r="AT27" t="str">
            <v>SOLID</v>
          </cell>
        </row>
        <row r="28">
          <cell r="X28" t="str">
            <v>NEWBORN</v>
          </cell>
          <cell r="Y28" t="str">
            <v>MENS GIFTS</v>
          </cell>
          <cell r="AE28" t="str">
            <v>FX FUR REVERSE MINK</v>
          </cell>
          <cell r="AF28" t="str">
            <v>MEDALLION</v>
          </cell>
          <cell r="AG28" t="str">
            <v>MIRROR</v>
          </cell>
          <cell r="AL28" t="str">
            <v>FULL</v>
          </cell>
          <cell r="AO28" t="str">
            <v>4 SECTION</v>
          </cell>
          <cell r="AT28" t="str">
            <v>TEXTURE</v>
          </cell>
        </row>
        <row r="29">
          <cell r="X29" t="str">
            <v>ONE SIZE</v>
          </cell>
          <cell r="Y29" t="str">
            <v>MENS SOCKS</v>
          </cell>
          <cell r="AE29" t="str">
            <v>FX FUR REVERSE SHERPA</v>
          </cell>
          <cell r="AF29" t="str">
            <v>METALLIC PRINT</v>
          </cell>
          <cell r="AG29" t="str">
            <v>NIGHT LIGHT</v>
          </cell>
          <cell r="AL29" t="str">
            <v>FULL SET</v>
          </cell>
          <cell r="AO29" t="str">
            <v>6 SECTION</v>
          </cell>
        </row>
        <row r="30">
          <cell r="X30" t="str">
            <v>PETITE_BOTTOMS</v>
          </cell>
          <cell r="Y30" t="str">
            <v>NEOPRENE-FREEZER</v>
          </cell>
          <cell r="AE30" t="str">
            <v>GEL</v>
          </cell>
          <cell r="AF30" t="str">
            <v>MOSAIC</v>
          </cell>
          <cell r="AG30" t="str">
            <v>OTD HOOKS</v>
          </cell>
          <cell r="AL30" t="str">
            <v>FULL-QUEEN</v>
          </cell>
          <cell r="AO30" t="str">
            <v>9 SECTION</v>
          </cell>
        </row>
        <row r="31">
          <cell r="X31" t="str">
            <v>PETITE_TOPS</v>
          </cell>
          <cell r="Y31" t="str">
            <v>NOVELTY OFFICE</v>
          </cell>
          <cell r="AE31" t="str">
            <v>GLASS</v>
          </cell>
          <cell r="AF31" t="str">
            <v>MULTI RUG</v>
          </cell>
          <cell r="AG31" t="str">
            <v>OTHER</v>
          </cell>
          <cell r="AL31" t="str">
            <v>JUMBO</v>
          </cell>
          <cell r="AO31" t="str">
            <v>12 SECTION</v>
          </cell>
        </row>
        <row r="32">
          <cell r="X32" t="str">
            <v>PILLOW_CASE</v>
          </cell>
          <cell r="Y32" t="str">
            <v>PET CARE</v>
          </cell>
          <cell r="AE32" t="str">
            <v>HOOKS-COTTON</v>
          </cell>
          <cell r="AF32" t="str">
            <v>OMBRE</v>
          </cell>
          <cell r="AG32" t="str">
            <v>OTTOMANS</v>
          </cell>
          <cell r="AL32" t="str">
            <v>KING</v>
          </cell>
          <cell r="AO32" t="str">
            <v>3-PC BHT</v>
          </cell>
        </row>
        <row r="33">
          <cell r="X33" t="str">
            <v>PREEMIE</v>
          </cell>
          <cell r="Y33" t="str">
            <v>PET FOOD</v>
          </cell>
          <cell r="AE33" t="str">
            <v>HOOKS-FLOCK</v>
          </cell>
          <cell r="AF33" t="str">
            <v>PAISLEY</v>
          </cell>
          <cell r="AG33" t="str">
            <v>PINCH PLEAT</v>
          </cell>
          <cell r="AL33" t="str">
            <v>KING CASE</v>
          </cell>
          <cell r="AO33" t="str">
            <v>3-PC BHW</v>
          </cell>
        </row>
        <row r="34">
          <cell r="X34" t="str">
            <v>SHOES_BIG KIDS_7-12</v>
          </cell>
          <cell r="Y34" t="str">
            <v>PET TOYS</v>
          </cell>
          <cell r="AE34" t="str">
            <v>HOOKS-MICROFIBER</v>
          </cell>
          <cell r="AF34" t="str">
            <v>PATCH</v>
          </cell>
          <cell r="AG34" t="str">
            <v>PLUNGER</v>
          </cell>
          <cell r="AL34" t="str">
            <v>LARGE</v>
          </cell>
          <cell r="AO34" t="str">
            <v>6-PC BHW</v>
          </cell>
        </row>
        <row r="35">
          <cell r="X35" t="str">
            <v>SHOES_INFANT</v>
          </cell>
          <cell r="Y35" t="str">
            <v>PET TREATS</v>
          </cell>
          <cell r="AE35" t="str">
            <v>HOOKS-PEVA</v>
          </cell>
          <cell r="AF35" t="str">
            <v>PLAID</v>
          </cell>
          <cell r="AG35" t="str">
            <v>POLE CADDY</v>
          </cell>
          <cell r="AL35" t="str">
            <v>LID</v>
          </cell>
        </row>
        <row r="36">
          <cell r="X36" t="str">
            <v>SHOES_LITTLE KIDS_4-7</v>
          </cell>
          <cell r="Y36" t="str">
            <v>PILLOWS</v>
          </cell>
          <cell r="AE36" t="str">
            <v>HOOKS-POLY</v>
          </cell>
          <cell r="AF36" t="str">
            <v>PRINT</v>
          </cell>
          <cell r="AG36" t="str">
            <v>POLES</v>
          </cell>
          <cell r="AL36" t="str">
            <v>MEDIUM</v>
          </cell>
        </row>
        <row r="37">
          <cell r="X37" t="str">
            <v>SHOES_MEN</v>
          </cell>
          <cell r="Y37" t="str">
            <v>READING GLASSES</v>
          </cell>
          <cell r="AE37" t="str">
            <v>HOOKS-POLY COTTON</v>
          </cell>
          <cell r="AF37" t="str">
            <v>SCROLL</v>
          </cell>
          <cell r="AG37" t="str">
            <v>RESERVES</v>
          </cell>
          <cell r="AL37" t="str">
            <v>OBLONG</v>
          </cell>
        </row>
        <row r="38">
          <cell r="X38" t="str">
            <v>SHOES_TODDLER_9MO-4</v>
          </cell>
          <cell r="Y38" t="str">
            <v>REUSABLE TOTES</v>
          </cell>
          <cell r="AE38" t="str">
            <v>HOOKS-SATIN</v>
          </cell>
          <cell r="AF38" t="str">
            <v>SCULPTED</v>
          </cell>
          <cell r="AG38" t="str">
            <v>ROD POCKET</v>
          </cell>
          <cell r="AL38" t="str">
            <v>OD-17X17</v>
          </cell>
        </row>
        <row r="39">
          <cell r="X39" t="str">
            <v>SHOES_WOMEN</v>
          </cell>
          <cell r="Y39" t="str">
            <v>SHOE CARE</v>
          </cell>
          <cell r="AE39" t="str">
            <v>JACQUARD</v>
          </cell>
          <cell r="AF39" t="str">
            <v>SHELLS</v>
          </cell>
          <cell r="AG39" t="str">
            <v>ROLLED</v>
          </cell>
          <cell r="AL39" t="str">
            <v>OD-18X18</v>
          </cell>
        </row>
        <row r="40">
          <cell r="X40" t="str">
            <v>TODDLER</v>
          </cell>
          <cell r="Y40" t="str">
            <v>SOCKS</v>
          </cell>
          <cell r="AE40" t="str">
            <v>JUTE</v>
          </cell>
          <cell r="AF40" t="str">
            <v>SKIN</v>
          </cell>
          <cell r="AG40" t="str">
            <v>SCALE</v>
          </cell>
          <cell r="AL40" t="str">
            <v>OD-OBLONG</v>
          </cell>
        </row>
        <row r="41">
          <cell r="X41" t="str">
            <v>WOM_MISS_COAT</v>
          </cell>
          <cell r="Y41" t="str">
            <v>STAIN REMOVAL</v>
          </cell>
          <cell r="AE41" t="str">
            <v>LACE</v>
          </cell>
          <cell r="AF41" t="str">
            <v>SOLID</v>
          </cell>
          <cell r="AG41" t="str">
            <v>SHEER</v>
          </cell>
          <cell r="AL41" t="str">
            <v>OD-ROUND</v>
          </cell>
        </row>
        <row r="42">
          <cell r="X42" t="str">
            <v>WOM_PETIT_COAT</v>
          </cell>
          <cell r="Y42" t="str">
            <v>STATIONERY</v>
          </cell>
          <cell r="AE42" t="str">
            <v>LEATHER</v>
          </cell>
          <cell r="AF42" t="str">
            <v>SOLID W TRIM</v>
          </cell>
          <cell r="AG42" t="str">
            <v>SHEET</v>
          </cell>
          <cell r="AL42" t="str">
            <v>OVERSIZED</v>
          </cell>
        </row>
        <row r="43">
          <cell r="X43" t="str">
            <v>WOM_PLUS_COAT</v>
          </cell>
          <cell r="Y43" t="str">
            <v>TEAM GOODS</v>
          </cell>
          <cell r="AE43" t="str">
            <v>LINEN</v>
          </cell>
          <cell r="AF43" t="str">
            <v>SOUTHWEST</v>
          </cell>
          <cell r="AG43" t="str">
            <v>SHOWER-HEADS</v>
          </cell>
          <cell r="AL43" t="str">
            <v>OVERSIZED-OBLONG</v>
          </cell>
        </row>
        <row r="44">
          <cell r="X44" t="str">
            <v>WOM_STD_COAT</v>
          </cell>
          <cell r="Y44" t="str">
            <v>TECH AND ACCESSORIES</v>
          </cell>
          <cell r="AE44" t="str">
            <v>LUCITE</v>
          </cell>
          <cell r="AF44" t="str">
            <v>STRIPE</v>
          </cell>
          <cell r="AG44" t="str">
            <v>SHOWER-HOOKS</v>
          </cell>
          <cell r="AL44" t="str">
            <v>PILLOW-2PK</v>
          </cell>
        </row>
        <row r="45">
          <cell r="X45" t="str">
            <v>WOM_SWIMWEAR</v>
          </cell>
          <cell r="Y45" t="str">
            <v>TODDLER GIFT BAGS</v>
          </cell>
          <cell r="AE45" t="str">
            <v>MAIZE</v>
          </cell>
          <cell r="AF45" t="str">
            <v>TEAM</v>
          </cell>
          <cell r="AG45" t="str">
            <v>SHOWER-RODS</v>
          </cell>
          <cell r="AL45" t="str">
            <v>PILLOW-SINGLE</v>
          </cell>
        </row>
        <row r="46">
          <cell r="X46" t="str">
            <v>YOUNG MENS</v>
          </cell>
          <cell r="Y46" t="str">
            <v>TOYS</v>
          </cell>
          <cell r="AE46" t="str">
            <v>MARBLE</v>
          </cell>
          <cell r="AF46" t="str">
            <v>TEXTURE</v>
          </cell>
          <cell r="AG46" t="str">
            <v>SOAP DISH</v>
          </cell>
          <cell r="AL46" t="str">
            <v>QUEEN</v>
          </cell>
        </row>
        <row r="47">
          <cell r="Y47" t="str">
            <v>TRAVEL ACCESSORIES</v>
          </cell>
          <cell r="AE47" t="str">
            <v>MEMORY FOAM</v>
          </cell>
          <cell r="AF47" t="str">
            <v>TRELLIS</v>
          </cell>
          <cell r="AG47" t="str">
            <v>SPA-PILLOWS</v>
          </cell>
          <cell r="AL47" t="str">
            <v>QUEEN SET</v>
          </cell>
        </row>
        <row r="48">
          <cell r="Y48" t="str">
            <v>UMBRELLAS</v>
          </cell>
          <cell r="AE48" t="str">
            <v>MERCURY</v>
          </cell>
          <cell r="AF48" t="str">
            <v>TROPICAL</v>
          </cell>
          <cell r="AG48" t="str">
            <v>SPA-TOWER</v>
          </cell>
          <cell r="AL48" t="str">
            <v>ROUND</v>
          </cell>
        </row>
        <row r="49">
          <cell r="Y49" t="str">
            <v>WINE GLASSES</v>
          </cell>
          <cell r="AE49" t="str">
            <v>METAL</v>
          </cell>
          <cell r="AF49" t="str">
            <v>TYPOGRAPHY</v>
          </cell>
          <cell r="AG49" t="str">
            <v>STEP CANS</v>
          </cell>
          <cell r="AL49" t="str">
            <v>SEAT CUSHION</v>
          </cell>
        </row>
        <row r="50">
          <cell r="Y50" t="str">
            <v>WOMENS FRAGRANCE SINGLES</v>
          </cell>
          <cell r="AE50" t="str">
            <v>MICROFIBER</v>
          </cell>
          <cell r="AG50" t="str">
            <v>STOOLS</v>
          </cell>
          <cell r="AL50" t="str">
            <v>SETTEE</v>
          </cell>
        </row>
        <row r="51">
          <cell r="AE51" t="str">
            <v>MICROFIBER REVERSE SHERPA</v>
          </cell>
          <cell r="AG51" t="str">
            <v>TAB TOP</v>
          </cell>
          <cell r="AL51" t="str">
            <v>SHAM</v>
          </cell>
        </row>
        <row r="52">
          <cell r="AE52" t="str">
            <v>MOSAIC</v>
          </cell>
          <cell r="AG52" t="str">
            <v>TBH</v>
          </cell>
          <cell r="AL52" t="str">
            <v>SHAPE</v>
          </cell>
        </row>
        <row r="53">
          <cell r="AE53" t="str">
            <v>NATURAL</v>
          </cell>
          <cell r="AG53" t="str">
            <v>TISSUE</v>
          </cell>
          <cell r="AL53" t="str">
            <v>SINGLE</v>
          </cell>
        </row>
        <row r="54">
          <cell r="AE54" t="str">
            <v>NYLON</v>
          </cell>
          <cell r="AG54" t="str">
            <v>TOILET SEAT</v>
          </cell>
          <cell r="AL54" t="str">
            <v>SINGLE U</v>
          </cell>
        </row>
        <row r="55">
          <cell r="AE55" t="str">
            <v>ONYX</v>
          </cell>
          <cell r="AG55" t="str">
            <v>TOOTHBRUSH HOLDER</v>
          </cell>
          <cell r="AL55" t="str">
            <v>SINGLE U-2PK</v>
          </cell>
        </row>
        <row r="56">
          <cell r="AE56" t="str">
            <v>ORB</v>
          </cell>
          <cell r="AG56" t="str">
            <v>TP STAND</v>
          </cell>
          <cell r="AL56" t="str">
            <v>SMALL</v>
          </cell>
        </row>
        <row r="57">
          <cell r="AE57" t="str">
            <v>PAPER ROPE</v>
          </cell>
          <cell r="AG57" t="str">
            <v>TRAY</v>
          </cell>
          <cell r="AL57" t="str">
            <v>STALL</v>
          </cell>
        </row>
        <row r="58">
          <cell r="AE58" t="str">
            <v>PEVA</v>
          </cell>
          <cell r="AG58" t="str">
            <v>TUMBLERS</v>
          </cell>
          <cell r="AL58" t="str">
            <v>STANDARD</v>
          </cell>
        </row>
        <row r="59">
          <cell r="AE59" t="str">
            <v>PLASTIC</v>
          </cell>
          <cell r="AG59" t="str">
            <v>VALANCE</v>
          </cell>
          <cell r="AL59" t="str">
            <v>STANDARD CASE</v>
          </cell>
        </row>
        <row r="60">
          <cell r="AE60" t="str">
            <v>PLUSH</v>
          </cell>
          <cell r="AG60" t="str">
            <v>WASH</v>
          </cell>
          <cell r="AL60" t="str">
            <v>TWIN</v>
          </cell>
        </row>
        <row r="61">
          <cell r="AE61" t="str">
            <v>PLUSH REVERSE FX FUR</v>
          </cell>
          <cell r="AG61" t="str">
            <v>WASTE BASKET</v>
          </cell>
          <cell r="AL61" t="str">
            <v>TWIN SET</v>
          </cell>
        </row>
        <row r="62">
          <cell r="AE62" t="str">
            <v>PLUSH REVERSE SHERPA</v>
          </cell>
          <cell r="AG62" t="str">
            <v>WRAPS</v>
          </cell>
          <cell r="AL62" t="str">
            <v>TWIN XL</v>
          </cell>
        </row>
        <row r="63">
          <cell r="AE63" t="str">
            <v>POLY</v>
          </cell>
          <cell r="AL63" t="str">
            <v>TWIN XL SET</v>
          </cell>
        </row>
        <row r="64">
          <cell r="AE64" t="str">
            <v>POLY COTTON</v>
          </cell>
          <cell r="AL64" t="str">
            <v>VALANCE</v>
          </cell>
        </row>
        <row r="65">
          <cell r="AE65" t="str">
            <v>POLYFILL</v>
          </cell>
          <cell r="AL65" t="str">
            <v>XLARGE</v>
          </cell>
        </row>
        <row r="66">
          <cell r="AE66" t="str">
            <v>PREMIUM</v>
          </cell>
          <cell r="AL66" t="str">
            <v>XSMALL</v>
          </cell>
        </row>
        <row r="67">
          <cell r="AE67" t="str">
            <v>QUILTED</v>
          </cell>
        </row>
        <row r="68">
          <cell r="AE68" t="str">
            <v>RESIN</v>
          </cell>
        </row>
        <row r="69">
          <cell r="AE69" t="str">
            <v>RUBBER</v>
          </cell>
        </row>
        <row r="70">
          <cell r="AE70" t="str">
            <v>SATIN</v>
          </cell>
        </row>
        <row r="71">
          <cell r="AE71" t="str">
            <v>SATIN NICKEL</v>
          </cell>
        </row>
        <row r="72">
          <cell r="AE72" t="str">
            <v>SEAGRASS</v>
          </cell>
        </row>
        <row r="73">
          <cell r="AE73" t="str">
            <v>SHEER</v>
          </cell>
        </row>
        <row r="74">
          <cell r="AE74" t="str">
            <v>SHERPA</v>
          </cell>
        </row>
        <row r="75">
          <cell r="AE75" t="str">
            <v>SHRINK YARN</v>
          </cell>
        </row>
        <row r="76">
          <cell r="AE76" t="str">
            <v>SOLUTION</v>
          </cell>
        </row>
        <row r="77">
          <cell r="AE77" t="str">
            <v>STAINLESS STEEL</v>
          </cell>
        </row>
        <row r="78">
          <cell r="AE78" t="str">
            <v>STRAW</v>
          </cell>
        </row>
        <row r="79">
          <cell r="AE79" t="str">
            <v>SUEDE</v>
          </cell>
        </row>
        <row r="80">
          <cell r="AE80" t="str">
            <v>SYNTHETIC</v>
          </cell>
        </row>
        <row r="81">
          <cell r="AE81" t="str">
            <v>VELVET</v>
          </cell>
        </row>
        <row r="82">
          <cell r="AE82" t="str">
            <v>VINYL</v>
          </cell>
        </row>
        <row r="83">
          <cell r="AE83" t="str">
            <v>WOVEN</v>
          </cell>
        </row>
      </sheetData>
      <sheetData sheetId="11">
        <row r="2">
          <cell r="A2" t="str">
            <v>CY</v>
          </cell>
          <cell r="B2" t="str">
            <v>USNYC</v>
          </cell>
          <cell r="C2" t="str">
            <v>CHINA DALIAN - CNDLC</v>
          </cell>
          <cell r="E2" t="str">
            <v>Letter of Credit</v>
          </cell>
        </row>
        <row r="3">
          <cell r="A3" t="str">
            <v>CFS</v>
          </cell>
          <cell r="B3" t="str">
            <v>USLAX</v>
          </cell>
          <cell r="C3" t="str">
            <v>CHINA FUZHOU - CNFOC</v>
          </cell>
          <cell r="E3" t="str">
            <v>Open Account</v>
          </cell>
        </row>
        <row r="4">
          <cell r="C4" t="str">
            <v>CHINA HONG KONG - HKHKG</v>
          </cell>
        </row>
        <row r="5">
          <cell r="C5" t="str">
            <v>CHINA NINGBO - CNNGB</v>
          </cell>
        </row>
        <row r="6">
          <cell r="C6" t="str">
            <v>CHINA QINGDAO - CNTAO</v>
          </cell>
        </row>
        <row r="7">
          <cell r="C7" t="str">
            <v>CHINA SHANGHAI - CNSHA</v>
          </cell>
        </row>
        <row r="8">
          <cell r="C8" t="str">
            <v>CHINA SHENZHEN - CNSZX</v>
          </cell>
        </row>
        <row r="9">
          <cell r="C9" t="str">
            <v>CHINA TIANJIN / XINGANG - CNTSN</v>
          </cell>
        </row>
        <row r="10">
          <cell r="C10" t="str">
            <v>CHINA XIAMEN - CNXMN</v>
          </cell>
        </row>
        <row r="11">
          <cell r="C11" t="str">
            <v>CHINA YANTIAN - CNYTN</v>
          </cell>
        </row>
        <row r="12">
          <cell r="C12" t="str">
            <v>CHINA NANJING - CNNKG</v>
          </cell>
        </row>
        <row r="13">
          <cell r="C13" t="str">
            <v>DOMINICAN REPUBLIC RIO HAINA - DOHAI</v>
          </cell>
        </row>
        <row r="14">
          <cell r="C14" t="str">
            <v>INDIA MUMBAI / NAVA SHEVA - INBOM</v>
          </cell>
        </row>
        <row r="15">
          <cell r="C15" t="str">
            <v>INDIA CHENNAI - INMAA</v>
          </cell>
        </row>
        <row r="16">
          <cell r="C16" t="str">
            <v>INDONESIA JAKARTA - IDOJA</v>
          </cell>
        </row>
        <row r="17">
          <cell r="C17" t="str">
            <v>INDONESIA SURABAYA - IDSUB</v>
          </cell>
        </row>
        <row r="18">
          <cell r="C18" t="str">
            <v>INDONESIA SEMERANG - IDTES</v>
          </cell>
        </row>
        <row r="19">
          <cell r="C19" t="str">
            <v>ITALY GENOA - ITGOA</v>
          </cell>
        </row>
        <row r="20">
          <cell r="C20" t="str">
            <v>ITALY NAPOLI - ITNAP</v>
          </cell>
        </row>
        <row r="21">
          <cell r="C21" t="str">
            <v>JAPAN NAGOYA - JPNGO</v>
          </cell>
        </row>
        <row r="22">
          <cell r="C22" t="str">
            <v>KOREA BUSAN - KRPUS</v>
          </cell>
        </row>
        <row r="23">
          <cell r="C23" t="str">
            <v>PAKISTAN KARACHI / PT QASIM - PKKHI</v>
          </cell>
        </row>
        <row r="24">
          <cell r="C24" t="str">
            <v>PHILIPPINES CEBU - PHCEB</v>
          </cell>
        </row>
        <row r="25">
          <cell r="C25" t="str">
            <v>PHILIPPINES MANILA - PHMNL</v>
          </cell>
        </row>
        <row r="26">
          <cell r="C26" t="str">
            <v>PORTUGAL LEIXOES - PTLEI</v>
          </cell>
        </row>
        <row r="27">
          <cell r="C27" t="str">
            <v>SINGAPORE - SGSIN</v>
          </cell>
        </row>
        <row r="28">
          <cell r="C28" t="str">
            <v>SPAIN BARCELONA / VALENCIA - ESBCN</v>
          </cell>
        </row>
        <row r="29">
          <cell r="C29" t="str">
            <v>TURKEY ISTANBUL - TRIST</v>
          </cell>
        </row>
        <row r="30">
          <cell r="C30" t="str">
            <v>TURKEY MERSIN - TRMER</v>
          </cell>
        </row>
        <row r="31">
          <cell r="C31" t="str">
            <v>TAIWAN KAOHSIUNG - TWKHH</v>
          </cell>
        </row>
        <row r="32">
          <cell r="C32" t="str">
            <v>TAIWAN KEELUNG / TAOYUNG - TWKEL</v>
          </cell>
        </row>
        <row r="33">
          <cell r="C33" t="str">
            <v>TAIWAN TAICHUNG - TWTXG</v>
          </cell>
        </row>
        <row r="34">
          <cell r="C34" t="str">
            <v>THAILAND BANGKOK - THBKK</v>
          </cell>
        </row>
        <row r="35">
          <cell r="C35" t="str">
            <v>THAILAND LAEM CHABANG - THLCH</v>
          </cell>
        </row>
        <row r="36">
          <cell r="C36" t="str">
            <v>UNITED KINGDOM FELIXTOWE - GBFXT</v>
          </cell>
        </row>
        <row r="37">
          <cell r="C37" t="str">
            <v>UNITED KINGDOM LIVERPOOL - GBLIV</v>
          </cell>
        </row>
        <row r="38">
          <cell r="C38" t="str">
            <v>VIETNAM TAN CANG / CAI MEP - VNTCG</v>
          </cell>
        </row>
        <row r="39">
          <cell r="C39" t="str">
            <v>VIETNAM HAIPHONG - VNHPH</v>
          </cell>
        </row>
        <row r="40">
          <cell r="C40" t="str">
            <v>VIETNAM HO CHI MINH - VNSGN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ing"/>
      <sheetName val="Orders"/>
      <sheetName val="Cache"/>
      <sheetName val="Totals"/>
      <sheetName val="LocSpecific"/>
      <sheetName val="Settings"/>
    </sheetNames>
    <sheetDataSet>
      <sheetData sheetId="0"/>
      <sheetData sheetId="1"/>
      <sheetData sheetId="2"/>
      <sheetData sheetId="3"/>
      <sheetData sheetId="4"/>
      <sheetData sheetId="5">
        <row r="3">
          <cell r="B3">
            <v>2025</v>
          </cell>
        </row>
        <row r="4">
          <cell r="B4" t="str">
            <v>Karrie LaBeau</v>
          </cell>
        </row>
        <row r="5">
          <cell r="B5">
            <v>160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080E33-35C0-4515-86E2-7A4ABF21DDB7}">
  <dimension ref="A1:BJ9"/>
  <sheetViews>
    <sheetView tabSelected="1" workbookViewId="0">
      <selection activeCell="J6" sqref="J6"/>
    </sheetView>
  </sheetViews>
  <sheetFormatPr defaultColWidth="9.140625" defaultRowHeight="15"/>
  <cols>
    <col min="1" max="1" width="11.140625" style="2" customWidth="1"/>
    <col min="2" max="2" width="10.140625" style="3" customWidth="1"/>
    <col min="3" max="3" width="19" style="2" customWidth="1"/>
    <col min="4" max="4" width="11.140625" style="2" customWidth="1"/>
    <col min="5" max="5" width="10.28515625" style="2" customWidth="1"/>
    <col min="6" max="6" width="9" style="2" customWidth="1"/>
    <col min="7" max="7" width="12" style="2" customWidth="1"/>
    <col min="8" max="8" width="9.140625" style="2" customWidth="1"/>
    <col min="9" max="9" width="13.85546875" style="2" customWidth="1"/>
    <col min="10" max="10" width="13" style="2" customWidth="1"/>
    <col min="11" max="11" width="23.5703125" style="2" customWidth="1"/>
    <col min="12" max="12" width="12.42578125" style="49" customWidth="1"/>
    <col min="13" max="13" width="26.85546875" style="2" customWidth="1"/>
    <col min="14" max="14" width="12.42578125" style="2" customWidth="1"/>
    <col min="15" max="15" width="12.85546875" style="2" customWidth="1"/>
    <col min="16" max="16" width="15.140625" style="2" customWidth="1"/>
    <col min="17" max="17" width="16.42578125" style="2" customWidth="1"/>
    <col min="18" max="18" width="5.570312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3" customWidth="1"/>
    <col min="26" max="26" width="8.7109375" style="43" customWidth="1"/>
    <col min="27" max="27" width="7.140625" style="43" customWidth="1"/>
    <col min="28" max="28" width="9" style="5" customWidth="1"/>
    <col min="29" max="29" width="6.28515625" style="7" customWidth="1"/>
    <col min="30" max="30" width="10" style="46" customWidth="1"/>
    <col min="31" max="31" width="9.85546875" style="7" customWidth="1"/>
    <col min="32" max="32" width="7.85546875" style="2" customWidth="1"/>
    <col min="33" max="33" width="8.85546875" style="6" customWidth="1"/>
    <col min="34" max="34" width="7.8554687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customWidth="1"/>
    <col min="45" max="45" width="9.5703125" style="8" customWidth="1"/>
    <col min="46" max="46" width="10" style="6" customWidth="1"/>
    <col min="47" max="47" width="9.5703125" style="6" customWidth="1"/>
    <col min="48" max="48" width="11.85546875" style="6" customWidth="1"/>
    <col min="49" max="49" width="7.140625" style="8" customWidth="1"/>
    <col min="50" max="50" width="7.85546875" style="6" customWidth="1"/>
    <col min="51" max="51" width="9.5703125" style="6" customWidth="1"/>
    <col min="52" max="52" width="7.7109375" style="6" customWidth="1"/>
    <col min="53" max="54" width="12.140625" style="8" customWidth="1"/>
    <col min="55" max="55" width="12.140625" style="6" customWidth="1"/>
    <col min="56" max="56" width="11.28515625" style="2" customWidth="1"/>
    <col min="57" max="58" width="12.140625" style="2" customWidth="1"/>
    <col min="59" max="59" width="11.5703125" style="2" customWidth="1"/>
    <col min="60" max="60" width="9.140625" style="6"/>
    <col min="61" max="61" width="10.42578125" style="6" bestFit="1" customWidth="1"/>
    <col min="62" max="62" width="9.42578125" style="2" bestFit="1" customWidth="1"/>
    <col min="63" max="16384" width="9.140625" style="2"/>
  </cols>
  <sheetData>
    <row r="1" spans="1:62" ht="68.099999999999994" customHeight="1">
      <c r="A1" s="39" t="s">
        <v>52</v>
      </c>
      <c r="B1" s="11" t="s">
        <v>4</v>
      </c>
      <c r="C1" s="11" t="s">
        <v>5</v>
      </c>
      <c r="D1" s="41" t="s">
        <v>6</v>
      </c>
      <c r="E1" s="42" t="s">
        <v>0</v>
      </c>
      <c r="F1" s="42" t="s">
        <v>2</v>
      </c>
      <c r="G1" s="13" t="s">
        <v>51</v>
      </c>
      <c r="H1" s="41" t="s">
        <v>7</v>
      </c>
      <c r="I1" s="12" t="s">
        <v>8</v>
      </c>
      <c r="J1" s="40" t="s">
        <v>54</v>
      </c>
      <c r="K1" s="12" t="s">
        <v>9</v>
      </c>
      <c r="L1" s="40" t="s">
        <v>59</v>
      </c>
      <c r="M1" s="12" t="s">
        <v>10</v>
      </c>
      <c r="N1" s="12" t="s">
        <v>11</v>
      </c>
      <c r="O1" s="41" t="s">
        <v>12</v>
      </c>
      <c r="P1" s="41" t="s">
        <v>13</v>
      </c>
      <c r="Q1" s="41" t="s">
        <v>14</v>
      </c>
      <c r="R1" s="40" t="s">
        <v>55</v>
      </c>
      <c r="S1" s="14" t="s">
        <v>15</v>
      </c>
      <c r="T1" s="15" t="s">
        <v>16</v>
      </c>
      <c r="U1" s="16" t="s">
        <v>17</v>
      </c>
      <c r="V1" s="17" t="s">
        <v>18</v>
      </c>
      <c r="W1" s="18" t="s">
        <v>19</v>
      </c>
      <c r="X1" s="19" t="s">
        <v>1</v>
      </c>
      <c r="Y1" s="44" t="s">
        <v>20</v>
      </c>
      <c r="Z1" s="44" t="s">
        <v>21</v>
      </c>
      <c r="AA1" s="44" t="s">
        <v>22</v>
      </c>
      <c r="AB1" s="20" t="s">
        <v>23</v>
      </c>
      <c r="AC1" s="21" t="s">
        <v>24</v>
      </c>
      <c r="AD1" s="47" t="s">
        <v>25</v>
      </c>
      <c r="AE1" s="22" t="s">
        <v>26</v>
      </c>
      <c r="AF1" s="11" t="s">
        <v>27</v>
      </c>
      <c r="AG1" s="23" t="s">
        <v>28</v>
      </c>
      <c r="AH1" s="11" t="s">
        <v>29</v>
      </c>
      <c r="AI1" s="24" t="s">
        <v>30</v>
      </c>
      <c r="AJ1" s="25" t="s">
        <v>31</v>
      </c>
      <c r="AK1" s="23" t="s">
        <v>32</v>
      </c>
      <c r="AL1" s="24" t="s">
        <v>33</v>
      </c>
      <c r="AM1" s="23" t="s">
        <v>34</v>
      </c>
      <c r="AN1" s="24" t="s">
        <v>35</v>
      </c>
      <c r="AO1" s="23" t="s">
        <v>36</v>
      </c>
      <c r="AP1" s="24" t="s">
        <v>37</v>
      </c>
      <c r="AQ1" s="23" t="s">
        <v>38</v>
      </c>
      <c r="AR1" s="19" t="s">
        <v>39</v>
      </c>
      <c r="AS1" s="24" t="s">
        <v>40</v>
      </c>
      <c r="AT1" s="23" t="s">
        <v>41</v>
      </c>
      <c r="AU1" s="23" t="s">
        <v>42</v>
      </c>
      <c r="AV1" s="26" t="s">
        <v>43</v>
      </c>
      <c r="AW1" s="55" t="s">
        <v>44</v>
      </c>
      <c r="AX1" s="26" t="s">
        <v>45</v>
      </c>
      <c r="AY1" s="51" t="s">
        <v>46</v>
      </c>
      <c r="AZ1" s="27" t="s">
        <v>47</v>
      </c>
      <c r="BA1" s="27" t="s">
        <v>58</v>
      </c>
      <c r="BB1" s="26" t="s">
        <v>57</v>
      </c>
      <c r="BC1" s="12" t="s">
        <v>48</v>
      </c>
      <c r="BD1" s="28" t="s">
        <v>49</v>
      </c>
      <c r="BE1" s="28" t="s">
        <v>50</v>
      </c>
      <c r="BF1" s="58" t="s">
        <v>79</v>
      </c>
      <c r="BG1" s="59" t="s">
        <v>78</v>
      </c>
      <c r="BH1" s="2"/>
      <c r="BI1" s="2"/>
    </row>
    <row r="2" spans="1:62" ht="60" customHeight="1">
      <c r="A2" s="1"/>
      <c r="B2" s="29">
        <v>1</v>
      </c>
      <c r="C2" s="65"/>
      <c r="D2" s="1"/>
      <c r="E2" s="1"/>
      <c r="F2" s="1"/>
      <c r="G2" s="1" t="s">
        <v>56</v>
      </c>
      <c r="H2" s="1" t="s">
        <v>60</v>
      </c>
      <c r="I2" s="52" t="s">
        <v>64</v>
      </c>
      <c r="J2" s="1" t="s">
        <v>65</v>
      </c>
      <c r="K2" s="1" t="s">
        <v>66</v>
      </c>
      <c r="L2" s="50" t="s">
        <v>69</v>
      </c>
      <c r="M2" s="53" t="s">
        <v>70</v>
      </c>
      <c r="N2" s="1" t="s">
        <v>71</v>
      </c>
      <c r="O2" s="1"/>
      <c r="P2" s="67" t="s">
        <v>81</v>
      </c>
      <c r="Q2" s="1"/>
      <c r="R2" s="1" t="s">
        <v>53</v>
      </c>
      <c r="S2" s="30">
        <v>73.5</v>
      </c>
      <c r="T2" s="31">
        <v>7.7</v>
      </c>
      <c r="U2" s="32">
        <v>9.5500000000000007</v>
      </c>
      <c r="V2" s="33">
        <v>9.5500000000000007</v>
      </c>
      <c r="W2" s="10"/>
      <c r="X2" s="1" t="s">
        <v>3</v>
      </c>
      <c r="Y2" s="45">
        <v>56</v>
      </c>
      <c r="Z2" s="45">
        <v>48</v>
      </c>
      <c r="AA2" s="45">
        <v>28</v>
      </c>
      <c r="AB2" s="31">
        <v>2</v>
      </c>
      <c r="AC2" s="34">
        <v>2</v>
      </c>
      <c r="AD2" s="48">
        <f>IF(Y2="","",Y2*Z2*AA2/1000000)</f>
        <v>7.4999999999999997E-2</v>
      </c>
      <c r="AE2" s="35">
        <f>IF(AC2="","",65/AD2*AC2)</f>
        <v>1733</v>
      </c>
      <c r="AF2" s="1">
        <v>3300</v>
      </c>
      <c r="AG2" s="36">
        <f>IF(ISERROR(AF2/AE2),"",AF2/AE2)</f>
        <v>1.9</v>
      </c>
      <c r="AH2" s="1" t="s">
        <v>74</v>
      </c>
      <c r="AI2" s="37">
        <v>0.32800000000000001</v>
      </c>
      <c r="AJ2" s="36">
        <f>IF(ISERROR(V2*AI2),"",V2*AI2)</f>
        <v>3.13</v>
      </c>
      <c r="AK2" s="36">
        <f t="shared" ref="AK2:AK9" si="0">IF(ISERROR(V2+AG2+AJ2),"",V2+AG2+AJ2)</f>
        <v>14.58</v>
      </c>
      <c r="AL2" s="37"/>
      <c r="AM2" s="36">
        <f t="shared" ref="AM2:AM9" si="1">IF(ISERROR(AY2*AL2),"",AY2*AL2)</f>
        <v>0</v>
      </c>
      <c r="AN2" s="37"/>
      <c r="AO2" s="36">
        <f t="shared" ref="AO2:AO9" si="2">IF(ISERROR(AY2*AN2),"",AY2*AN2)</f>
        <v>0</v>
      </c>
      <c r="AP2" s="8">
        <v>0.08</v>
      </c>
      <c r="AQ2" s="36">
        <f>IF(ISERROR(AY2*AP3),"",AY2*AP3)</f>
        <v>1.82</v>
      </c>
      <c r="AR2" s="1"/>
      <c r="AS2" s="37">
        <v>0.05</v>
      </c>
      <c r="AT2" s="36">
        <f t="shared" ref="AT2:AT9" si="3">IF(ISERROR(AY2*AS2),"",AY2*AS2)</f>
        <v>1.1299999999999999</v>
      </c>
      <c r="AU2" s="36">
        <f>IF(ISERROR(AM2+AO2+AQ2+AT2),"",AM2+AO2+AQ2+AT2)</f>
        <v>2.95</v>
      </c>
      <c r="AV2" s="36">
        <f t="shared" ref="AV2:AV9" si="4">IF(ISERROR(AK2+AU2),"",AK2+AU2)</f>
        <v>17.53</v>
      </c>
      <c r="AW2" s="56">
        <f>IF(ISERROR((AY2-AV2)/AY2),"",(AY2-AV2)/AY2)</f>
        <v>0.22739999999999999</v>
      </c>
      <c r="AX2" s="36">
        <f>IF(BA2="","",AZ2*(1-BA2))</f>
        <v>22.69</v>
      </c>
      <c r="AY2" s="54">
        <v>22.69</v>
      </c>
      <c r="AZ2" s="10">
        <v>39.99</v>
      </c>
      <c r="BA2" s="37">
        <f>(AZ2-AY2)/AZ2</f>
        <v>0.43259999999999998</v>
      </c>
      <c r="BB2" s="38">
        <f>IF(ISERROR((AZ2-AY2)/AZ2),"",(AZ2-AY2)/AZ2)</f>
        <v>0.43259999999999998</v>
      </c>
      <c r="BC2" s="57">
        <v>156</v>
      </c>
      <c r="BD2" s="36">
        <f>IF(ISERROR(AV2*BC2),"",AV2*BC2)</f>
        <v>2734.68</v>
      </c>
      <c r="BE2" s="36">
        <f>IF(ISERROR(AY2*BC2),"",AY2*BC2)</f>
        <v>3539.64</v>
      </c>
      <c r="BF2" s="63" t="s">
        <v>80</v>
      </c>
      <c r="BG2" s="61"/>
      <c r="BH2" s="2"/>
      <c r="BI2" s="60"/>
      <c r="BJ2" s="60"/>
    </row>
    <row r="3" spans="1:62" ht="60" customHeight="1">
      <c r="A3" s="1"/>
      <c r="B3" s="29">
        <v>2</v>
      </c>
      <c r="C3" s="66"/>
      <c r="D3" s="1"/>
      <c r="E3" s="1"/>
      <c r="F3" s="1"/>
      <c r="G3" s="1" t="s">
        <v>56</v>
      </c>
      <c r="H3" s="1" t="s">
        <v>60</v>
      </c>
      <c r="I3" s="52" t="s">
        <v>64</v>
      </c>
      <c r="J3" s="1" t="s">
        <v>65</v>
      </c>
      <c r="K3" s="1" t="s">
        <v>66</v>
      </c>
      <c r="L3" s="50" t="s">
        <v>69</v>
      </c>
      <c r="M3" s="53" t="s">
        <v>75</v>
      </c>
      <c r="N3" s="1" t="s">
        <v>71</v>
      </c>
      <c r="O3" s="1"/>
      <c r="P3" s="67" t="s">
        <v>82</v>
      </c>
      <c r="Q3" s="1"/>
      <c r="R3" s="1" t="s">
        <v>53</v>
      </c>
      <c r="S3" s="30">
        <v>87.5</v>
      </c>
      <c r="T3" s="31">
        <v>7.7</v>
      </c>
      <c r="U3" s="32">
        <v>11.36</v>
      </c>
      <c r="V3" s="33">
        <v>11.36</v>
      </c>
      <c r="W3" s="10"/>
      <c r="X3" s="1" t="s">
        <v>3</v>
      </c>
      <c r="Y3" s="45">
        <v>56</v>
      </c>
      <c r="Z3" s="45">
        <v>48</v>
      </c>
      <c r="AA3" s="45">
        <v>33</v>
      </c>
      <c r="AB3" s="31">
        <v>2</v>
      </c>
      <c r="AC3" s="9">
        <v>2</v>
      </c>
      <c r="AD3" s="48">
        <f t="shared" ref="AD3:AD9" si="5">IF(Y3="","",Y3*Z3*AA3/1000000)</f>
        <v>8.8999999999999996E-2</v>
      </c>
      <c r="AE3" s="35">
        <f t="shared" ref="AE3:AE9" si="6">IF(AC3="","",65/AD3*AC3)</f>
        <v>1461</v>
      </c>
      <c r="AF3" s="1">
        <v>3300</v>
      </c>
      <c r="AG3" s="36">
        <f t="shared" ref="AG3:AG9" si="7">IF(ISERROR(AF3/AE3),"",AF3/AE3)</f>
        <v>2.2599999999999998</v>
      </c>
      <c r="AH3" s="1" t="s">
        <v>74</v>
      </c>
      <c r="AI3" s="37">
        <v>0.32800000000000001</v>
      </c>
      <c r="AJ3" s="36">
        <f>IF(ISERROR(V3*AI3),"",V3*AI3)</f>
        <v>3.73</v>
      </c>
      <c r="AK3" s="36">
        <f t="shared" si="0"/>
        <v>17.350000000000001</v>
      </c>
      <c r="AL3" s="37"/>
      <c r="AM3" s="36">
        <f t="shared" si="1"/>
        <v>0</v>
      </c>
      <c r="AN3" s="37"/>
      <c r="AO3" s="36">
        <f t="shared" si="2"/>
        <v>0</v>
      </c>
      <c r="AP3" s="8">
        <v>0.08</v>
      </c>
      <c r="AQ3" s="36">
        <f>IF(ISERROR(AY3*AP4),"",AY3*AP4)</f>
        <v>2.12</v>
      </c>
      <c r="AR3" s="1"/>
      <c r="AS3" s="37">
        <v>0.05</v>
      </c>
      <c r="AT3" s="36">
        <f t="shared" si="3"/>
        <v>1.33</v>
      </c>
      <c r="AU3" s="36">
        <f t="shared" ref="AU3:AU9" si="8">IF(ISERROR(AM3+AO3+AQ3+AT3),"",AM3+AO3+AQ3+AT3)</f>
        <v>3.45</v>
      </c>
      <c r="AV3" s="36">
        <f t="shared" si="4"/>
        <v>20.8</v>
      </c>
      <c r="AW3" s="56">
        <f t="shared" ref="AW3:AW9" si="9">IF(ISERROR((AY3-AV3)/AY3),"",(AY3-AV3)/AY3)</f>
        <v>0.216</v>
      </c>
      <c r="AX3" s="36">
        <f t="shared" ref="AX3:AX9" si="10">IF(BA3="","",AZ3*(1-BA3))</f>
        <v>26.53</v>
      </c>
      <c r="AY3" s="54">
        <v>26.53</v>
      </c>
      <c r="AZ3" s="10">
        <v>44.99</v>
      </c>
      <c r="BA3" s="37">
        <f t="shared" ref="BA3:BA9" si="11">(AZ3-AY3)/AZ3</f>
        <v>0.4103</v>
      </c>
      <c r="BB3" s="38">
        <f t="shared" ref="BB3:BB9" si="12">IF(ISERROR((AZ3-AY3)/AZ3),"",(AZ3-AY3)/AZ3)</f>
        <v>0.4103</v>
      </c>
      <c r="BC3" s="57">
        <v>102</v>
      </c>
      <c r="BD3" s="36">
        <f t="shared" ref="BD3:BD9" si="13">IF(ISERROR(AV3*BC3),"",AV3*BC3)</f>
        <v>2121.6</v>
      </c>
      <c r="BE3" s="36">
        <f t="shared" ref="BE3:BE9" si="14">IF(ISERROR(AY3*BC3),"",AY3*BC3)</f>
        <v>2706.06</v>
      </c>
      <c r="BF3" s="64"/>
      <c r="BG3" s="62"/>
      <c r="BH3" s="2"/>
      <c r="BI3" s="60"/>
      <c r="BJ3" s="60"/>
    </row>
    <row r="4" spans="1:62" ht="60" customHeight="1">
      <c r="A4" s="1"/>
      <c r="B4" s="29">
        <v>3</v>
      </c>
      <c r="C4" s="65"/>
      <c r="D4" s="1"/>
      <c r="E4" s="1"/>
      <c r="F4" s="1"/>
      <c r="G4" s="1" t="s">
        <v>56</v>
      </c>
      <c r="H4" s="1" t="s">
        <v>61</v>
      </c>
      <c r="I4" s="52" t="s">
        <v>64</v>
      </c>
      <c r="J4" s="1" t="s">
        <v>67</v>
      </c>
      <c r="K4" s="1" t="s">
        <v>68</v>
      </c>
      <c r="L4" s="50" t="s">
        <v>69</v>
      </c>
      <c r="M4" s="53" t="s">
        <v>76</v>
      </c>
      <c r="N4" s="1" t="s">
        <v>72</v>
      </c>
      <c r="O4" s="1"/>
      <c r="P4" s="67" t="s">
        <v>83</v>
      </c>
      <c r="Q4" s="1"/>
      <c r="R4" s="1" t="s">
        <v>53</v>
      </c>
      <c r="S4" s="30">
        <v>50.5</v>
      </c>
      <c r="T4" s="31">
        <v>7.7</v>
      </c>
      <c r="U4" s="32">
        <v>6.56</v>
      </c>
      <c r="V4" s="33">
        <v>6.56</v>
      </c>
      <c r="W4" s="10"/>
      <c r="X4" s="1" t="s">
        <v>3</v>
      </c>
      <c r="Y4" s="45">
        <v>56</v>
      </c>
      <c r="Z4" s="45">
        <v>48</v>
      </c>
      <c r="AA4" s="45">
        <v>28</v>
      </c>
      <c r="AB4" s="31">
        <v>2</v>
      </c>
      <c r="AC4" s="9">
        <v>2</v>
      </c>
      <c r="AD4" s="48">
        <f t="shared" si="5"/>
        <v>7.4999999999999997E-2</v>
      </c>
      <c r="AE4" s="35">
        <f t="shared" si="6"/>
        <v>1733</v>
      </c>
      <c r="AF4" s="1">
        <v>3300</v>
      </c>
      <c r="AG4" s="36">
        <f t="shared" si="7"/>
        <v>1.9</v>
      </c>
      <c r="AH4" s="1" t="s">
        <v>74</v>
      </c>
      <c r="AI4" s="37">
        <v>0.32800000000000001</v>
      </c>
      <c r="AJ4" s="36">
        <f t="shared" ref="AJ4:AJ9" si="15">IF(ISERROR(V4*AI4),"",V4*AI4)</f>
        <v>2.15</v>
      </c>
      <c r="AK4" s="36">
        <f t="shared" si="0"/>
        <v>10.61</v>
      </c>
      <c r="AL4" s="37"/>
      <c r="AM4" s="36">
        <f t="shared" si="1"/>
        <v>0</v>
      </c>
      <c r="AN4" s="37"/>
      <c r="AO4" s="36">
        <f t="shared" si="2"/>
        <v>0</v>
      </c>
      <c r="AP4" s="8">
        <v>0.08</v>
      </c>
      <c r="AQ4" s="36">
        <f t="shared" ref="AQ4:AQ9" si="16">IF(ISERROR(AY4*AP4),"",AY4*AP4)</f>
        <v>1.32</v>
      </c>
      <c r="AR4" s="1"/>
      <c r="AS4" s="37">
        <v>0.05</v>
      </c>
      <c r="AT4" s="36">
        <f t="shared" si="3"/>
        <v>0.83</v>
      </c>
      <c r="AU4" s="36">
        <f t="shared" si="8"/>
        <v>2.15</v>
      </c>
      <c r="AV4" s="36">
        <f t="shared" si="4"/>
        <v>12.76</v>
      </c>
      <c r="AW4" s="56">
        <f t="shared" si="9"/>
        <v>0.22670000000000001</v>
      </c>
      <c r="AX4" s="36">
        <f t="shared" si="10"/>
        <v>16.5</v>
      </c>
      <c r="AY4" s="54">
        <v>16.5</v>
      </c>
      <c r="AZ4" s="10">
        <v>29.99</v>
      </c>
      <c r="BA4" s="37">
        <f t="shared" si="11"/>
        <v>0.44979999999999998</v>
      </c>
      <c r="BB4" s="38">
        <f t="shared" si="12"/>
        <v>0.44979999999999998</v>
      </c>
      <c r="BC4" s="57">
        <v>156</v>
      </c>
      <c r="BD4" s="36">
        <f t="shared" si="13"/>
        <v>1990.56</v>
      </c>
      <c r="BE4" s="36">
        <f t="shared" si="14"/>
        <v>2574</v>
      </c>
      <c r="BF4" s="64"/>
      <c r="BG4" s="62"/>
      <c r="BH4" s="2"/>
      <c r="BI4" s="2"/>
    </row>
    <row r="5" spans="1:62" ht="60" customHeight="1">
      <c r="A5" s="1"/>
      <c r="B5" s="29">
        <v>4</v>
      </c>
      <c r="C5" s="66"/>
      <c r="D5" s="1"/>
      <c r="E5" s="1"/>
      <c r="F5" s="1"/>
      <c r="G5" s="1" t="s">
        <v>56</v>
      </c>
      <c r="H5" s="1" t="s">
        <v>61</v>
      </c>
      <c r="I5" s="52" t="s">
        <v>64</v>
      </c>
      <c r="J5" s="1" t="s">
        <v>67</v>
      </c>
      <c r="K5" s="1" t="s">
        <v>68</v>
      </c>
      <c r="L5" s="50" t="s">
        <v>69</v>
      </c>
      <c r="M5" s="53" t="s">
        <v>77</v>
      </c>
      <c r="N5" s="1" t="s">
        <v>72</v>
      </c>
      <c r="O5" s="1"/>
      <c r="P5" s="67" t="s">
        <v>84</v>
      </c>
      <c r="Q5" s="1"/>
      <c r="R5" s="1" t="s">
        <v>53</v>
      </c>
      <c r="S5" s="30">
        <v>57.5</v>
      </c>
      <c r="T5" s="31">
        <v>7.7</v>
      </c>
      <c r="U5" s="32">
        <v>7.47</v>
      </c>
      <c r="V5" s="33">
        <v>7.47</v>
      </c>
      <c r="W5" s="10"/>
      <c r="X5" s="1" t="s">
        <v>3</v>
      </c>
      <c r="Y5" s="45">
        <v>56</v>
      </c>
      <c r="Z5" s="45">
        <v>48</v>
      </c>
      <c r="AA5" s="45">
        <v>33</v>
      </c>
      <c r="AB5" s="31">
        <v>2</v>
      </c>
      <c r="AC5" s="9">
        <v>2</v>
      </c>
      <c r="AD5" s="48">
        <f t="shared" si="5"/>
        <v>8.8999999999999996E-2</v>
      </c>
      <c r="AE5" s="35">
        <f t="shared" si="6"/>
        <v>1461</v>
      </c>
      <c r="AF5" s="1">
        <v>3300</v>
      </c>
      <c r="AG5" s="36">
        <f t="shared" si="7"/>
        <v>2.2599999999999998</v>
      </c>
      <c r="AH5" s="1" t="s">
        <v>74</v>
      </c>
      <c r="AI5" s="37">
        <v>0.32800000000000001</v>
      </c>
      <c r="AJ5" s="36">
        <f t="shared" si="15"/>
        <v>2.4500000000000002</v>
      </c>
      <c r="AK5" s="36">
        <f t="shared" si="0"/>
        <v>12.18</v>
      </c>
      <c r="AL5" s="37"/>
      <c r="AM5" s="36">
        <f t="shared" si="1"/>
        <v>0</v>
      </c>
      <c r="AN5" s="37"/>
      <c r="AO5" s="36">
        <f t="shared" si="2"/>
        <v>0</v>
      </c>
      <c r="AP5" s="8">
        <v>0.08</v>
      </c>
      <c r="AQ5" s="36">
        <f t="shared" si="16"/>
        <v>1.52</v>
      </c>
      <c r="AR5" s="1"/>
      <c r="AS5" s="37">
        <v>0.05</v>
      </c>
      <c r="AT5" s="36">
        <f t="shared" si="3"/>
        <v>0.95</v>
      </c>
      <c r="AU5" s="36">
        <f t="shared" si="8"/>
        <v>2.4700000000000002</v>
      </c>
      <c r="AV5" s="36">
        <f t="shared" si="4"/>
        <v>14.65</v>
      </c>
      <c r="AW5" s="56">
        <f t="shared" si="9"/>
        <v>0.22889999999999999</v>
      </c>
      <c r="AX5" s="36">
        <f t="shared" si="10"/>
        <v>19</v>
      </c>
      <c r="AY5" s="54">
        <v>19</v>
      </c>
      <c r="AZ5" s="10">
        <v>34.99</v>
      </c>
      <c r="BA5" s="37">
        <f t="shared" si="11"/>
        <v>0.45700000000000002</v>
      </c>
      <c r="BB5" s="38">
        <f t="shared" si="12"/>
        <v>0.45700000000000002</v>
      </c>
      <c r="BC5" s="57">
        <v>102</v>
      </c>
      <c r="BD5" s="36">
        <f t="shared" si="13"/>
        <v>1494.3</v>
      </c>
      <c r="BE5" s="36">
        <f t="shared" si="14"/>
        <v>1938</v>
      </c>
      <c r="BF5" s="64"/>
      <c r="BG5" s="62"/>
      <c r="BH5" s="2"/>
      <c r="BI5" s="2"/>
    </row>
    <row r="6" spans="1:62" ht="60" customHeight="1">
      <c r="A6" s="1"/>
      <c r="B6" s="29">
        <v>5</v>
      </c>
      <c r="C6" s="65"/>
      <c r="D6" s="1"/>
      <c r="E6" s="1"/>
      <c r="F6" s="1"/>
      <c r="G6" s="1" t="s">
        <v>56</v>
      </c>
      <c r="H6" s="1" t="s">
        <v>62</v>
      </c>
      <c r="I6" s="52" t="s">
        <v>64</v>
      </c>
      <c r="J6" s="1" t="s">
        <v>67</v>
      </c>
      <c r="K6" s="1" t="s">
        <v>68</v>
      </c>
      <c r="L6" s="50" t="s">
        <v>69</v>
      </c>
      <c r="M6" s="53" t="s">
        <v>76</v>
      </c>
      <c r="N6" s="1" t="s">
        <v>73</v>
      </c>
      <c r="O6" s="1"/>
      <c r="P6" s="67" t="s">
        <v>85</v>
      </c>
      <c r="Q6" s="1"/>
      <c r="R6" s="1" t="s">
        <v>53</v>
      </c>
      <c r="S6" s="30">
        <v>50.5</v>
      </c>
      <c r="T6" s="31">
        <v>7.7</v>
      </c>
      <c r="U6" s="32">
        <v>6.56</v>
      </c>
      <c r="V6" s="33">
        <v>6.56</v>
      </c>
      <c r="W6" s="10"/>
      <c r="X6" s="1" t="s">
        <v>3</v>
      </c>
      <c r="Y6" s="45">
        <v>56</v>
      </c>
      <c r="Z6" s="45">
        <v>48</v>
      </c>
      <c r="AA6" s="45">
        <v>28</v>
      </c>
      <c r="AB6" s="31">
        <v>2</v>
      </c>
      <c r="AC6" s="9">
        <v>2</v>
      </c>
      <c r="AD6" s="48">
        <f t="shared" si="5"/>
        <v>7.4999999999999997E-2</v>
      </c>
      <c r="AE6" s="35">
        <f t="shared" si="6"/>
        <v>1733</v>
      </c>
      <c r="AF6" s="1">
        <v>3300</v>
      </c>
      <c r="AG6" s="36">
        <f t="shared" si="7"/>
        <v>1.9</v>
      </c>
      <c r="AH6" s="1" t="s">
        <v>74</v>
      </c>
      <c r="AI6" s="37">
        <v>0.32800000000000001</v>
      </c>
      <c r="AJ6" s="36">
        <f t="shared" si="15"/>
        <v>2.15</v>
      </c>
      <c r="AK6" s="36">
        <f t="shared" si="0"/>
        <v>10.61</v>
      </c>
      <c r="AL6" s="37"/>
      <c r="AM6" s="36">
        <f t="shared" si="1"/>
        <v>0</v>
      </c>
      <c r="AN6" s="37"/>
      <c r="AO6" s="36">
        <f t="shared" si="2"/>
        <v>0</v>
      </c>
      <c r="AP6" s="8">
        <v>0.08</v>
      </c>
      <c r="AQ6" s="36">
        <f t="shared" si="16"/>
        <v>1.32</v>
      </c>
      <c r="AR6" s="1"/>
      <c r="AS6" s="37">
        <v>0.05</v>
      </c>
      <c r="AT6" s="36">
        <f t="shared" si="3"/>
        <v>0.83</v>
      </c>
      <c r="AU6" s="36">
        <f t="shared" si="8"/>
        <v>2.15</v>
      </c>
      <c r="AV6" s="36">
        <f t="shared" si="4"/>
        <v>12.76</v>
      </c>
      <c r="AW6" s="56">
        <f t="shared" si="9"/>
        <v>0.22670000000000001</v>
      </c>
      <c r="AX6" s="36">
        <f t="shared" si="10"/>
        <v>16.5</v>
      </c>
      <c r="AY6" s="54">
        <v>16.5</v>
      </c>
      <c r="AZ6" s="10">
        <v>29.99</v>
      </c>
      <c r="BA6" s="37">
        <f t="shared" si="11"/>
        <v>0.44979999999999998</v>
      </c>
      <c r="BB6" s="38">
        <f t="shared" si="12"/>
        <v>0.44979999999999998</v>
      </c>
      <c r="BC6" s="57">
        <v>156</v>
      </c>
      <c r="BD6" s="36">
        <f t="shared" si="13"/>
        <v>1990.56</v>
      </c>
      <c r="BE6" s="36">
        <f t="shared" si="14"/>
        <v>2574</v>
      </c>
      <c r="BF6" s="64"/>
      <c r="BG6" s="62"/>
      <c r="BH6" s="2"/>
      <c r="BI6" s="2"/>
    </row>
    <row r="7" spans="1:62" ht="60" customHeight="1">
      <c r="A7" s="1"/>
      <c r="B7" s="29">
        <v>6</v>
      </c>
      <c r="C7" s="66"/>
      <c r="D7" s="1"/>
      <c r="E7" s="1"/>
      <c r="F7" s="1"/>
      <c r="G7" s="1" t="s">
        <v>56</v>
      </c>
      <c r="H7" s="1" t="s">
        <v>62</v>
      </c>
      <c r="I7" s="52" t="s">
        <v>64</v>
      </c>
      <c r="J7" s="1" t="s">
        <v>67</v>
      </c>
      <c r="K7" s="1" t="s">
        <v>68</v>
      </c>
      <c r="L7" s="50" t="s">
        <v>69</v>
      </c>
      <c r="M7" s="53" t="s">
        <v>77</v>
      </c>
      <c r="N7" s="1" t="s">
        <v>73</v>
      </c>
      <c r="O7" s="1"/>
      <c r="P7" s="67" t="s">
        <v>86</v>
      </c>
      <c r="Q7" s="1"/>
      <c r="R7" s="1" t="s">
        <v>53</v>
      </c>
      <c r="S7" s="30">
        <v>57.5</v>
      </c>
      <c r="T7" s="31">
        <v>7.7</v>
      </c>
      <c r="U7" s="32">
        <v>7.47</v>
      </c>
      <c r="V7" s="33">
        <v>7.47</v>
      </c>
      <c r="W7" s="10"/>
      <c r="X7" s="1" t="s">
        <v>3</v>
      </c>
      <c r="Y7" s="45">
        <v>56</v>
      </c>
      <c r="Z7" s="45">
        <v>48</v>
      </c>
      <c r="AA7" s="45">
        <v>33</v>
      </c>
      <c r="AB7" s="31">
        <v>2</v>
      </c>
      <c r="AC7" s="9">
        <v>2</v>
      </c>
      <c r="AD7" s="48">
        <f t="shared" si="5"/>
        <v>8.8999999999999996E-2</v>
      </c>
      <c r="AE7" s="35">
        <f t="shared" si="6"/>
        <v>1461</v>
      </c>
      <c r="AF7" s="1">
        <v>3300</v>
      </c>
      <c r="AG7" s="36">
        <f t="shared" si="7"/>
        <v>2.2599999999999998</v>
      </c>
      <c r="AH7" s="1" t="s">
        <v>74</v>
      </c>
      <c r="AI7" s="37">
        <v>0.32800000000000001</v>
      </c>
      <c r="AJ7" s="36">
        <f t="shared" si="15"/>
        <v>2.4500000000000002</v>
      </c>
      <c r="AK7" s="36">
        <f t="shared" si="0"/>
        <v>12.18</v>
      </c>
      <c r="AL7" s="37"/>
      <c r="AM7" s="36">
        <f t="shared" si="1"/>
        <v>0</v>
      </c>
      <c r="AN7" s="37"/>
      <c r="AO7" s="36">
        <f t="shared" si="2"/>
        <v>0</v>
      </c>
      <c r="AP7" s="8">
        <v>0.08</v>
      </c>
      <c r="AQ7" s="36">
        <f t="shared" si="16"/>
        <v>1.52</v>
      </c>
      <c r="AR7" s="1"/>
      <c r="AS7" s="37">
        <v>0.05</v>
      </c>
      <c r="AT7" s="36">
        <f t="shared" si="3"/>
        <v>0.95</v>
      </c>
      <c r="AU7" s="36">
        <f t="shared" si="8"/>
        <v>2.4700000000000002</v>
      </c>
      <c r="AV7" s="36">
        <f t="shared" si="4"/>
        <v>14.65</v>
      </c>
      <c r="AW7" s="56">
        <f t="shared" si="9"/>
        <v>0.22889999999999999</v>
      </c>
      <c r="AX7" s="36">
        <f t="shared" si="10"/>
        <v>19</v>
      </c>
      <c r="AY7" s="54">
        <v>19</v>
      </c>
      <c r="AZ7" s="10">
        <v>34.99</v>
      </c>
      <c r="BA7" s="37">
        <f t="shared" si="11"/>
        <v>0.45700000000000002</v>
      </c>
      <c r="BB7" s="38">
        <f t="shared" si="12"/>
        <v>0.45700000000000002</v>
      </c>
      <c r="BC7" s="57">
        <v>102</v>
      </c>
      <c r="BD7" s="36">
        <f t="shared" si="13"/>
        <v>1494.3</v>
      </c>
      <c r="BE7" s="36">
        <f t="shared" si="14"/>
        <v>1938</v>
      </c>
      <c r="BF7" s="64"/>
      <c r="BG7" s="62"/>
      <c r="BH7" s="2"/>
      <c r="BI7" s="2"/>
    </row>
    <row r="8" spans="1:62" ht="60" customHeight="1">
      <c r="A8" s="1"/>
      <c r="B8" s="29">
        <v>7</v>
      </c>
      <c r="C8" s="65"/>
      <c r="D8" s="1"/>
      <c r="E8" s="1"/>
      <c r="F8" s="1"/>
      <c r="G8" s="1" t="s">
        <v>56</v>
      </c>
      <c r="H8" s="1" t="s">
        <v>63</v>
      </c>
      <c r="I8" s="52" t="s">
        <v>64</v>
      </c>
      <c r="J8" s="1" t="s">
        <v>67</v>
      </c>
      <c r="K8" s="1" t="s">
        <v>68</v>
      </c>
      <c r="L8" s="50" t="s">
        <v>69</v>
      </c>
      <c r="M8" s="53" t="s">
        <v>76</v>
      </c>
      <c r="N8" s="1" t="s">
        <v>71</v>
      </c>
      <c r="O8" s="1"/>
      <c r="P8" s="67" t="s">
        <v>87</v>
      </c>
      <c r="Q8" s="1"/>
      <c r="R8" s="1" t="s">
        <v>53</v>
      </c>
      <c r="S8" s="30">
        <v>50.5</v>
      </c>
      <c r="T8" s="31">
        <v>7.7</v>
      </c>
      <c r="U8" s="32">
        <v>6.56</v>
      </c>
      <c r="V8" s="33">
        <v>6.56</v>
      </c>
      <c r="W8" s="10"/>
      <c r="X8" s="1" t="s">
        <v>3</v>
      </c>
      <c r="Y8" s="45">
        <v>56</v>
      </c>
      <c r="Z8" s="45">
        <v>48</v>
      </c>
      <c r="AA8" s="45">
        <v>28</v>
      </c>
      <c r="AB8" s="31">
        <v>2</v>
      </c>
      <c r="AC8" s="9">
        <v>2</v>
      </c>
      <c r="AD8" s="48">
        <f t="shared" si="5"/>
        <v>7.4999999999999997E-2</v>
      </c>
      <c r="AE8" s="35">
        <f t="shared" si="6"/>
        <v>1733</v>
      </c>
      <c r="AF8" s="1">
        <v>3300</v>
      </c>
      <c r="AG8" s="36">
        <f t="shared" si="7"/>
        <v>1.9</v>
      </c>
      <c r="AH8" s="1" t="s">
        <v>74</v>
      </c>
      <c r="AI8" s="37">
        <v>0.32800000000000001</v>
      </c>
      <c r="AJ8" s="36">
        <f t="shared" si="15"/>
        <v>2.15</v>
      </c>
      <c r="AK8" s="36">
        <f t="shared" si="0"/>
        <v>10.61</v>
      </c>
      <c r="AL8" s="37"/>
      <c r="AM8" s="36">
        <f t="shared" si="1"/>
        <v>0</v>
      </c>
      <c r="AN8" s="37"/>
      <c r="AO8" s="36">
        <f t="shared" si="2"/>
        <v>0</v>
      </c>
      <c r="AP8" s="8">
        <v>0.08</v>
      </c>
      <c r="AQ8" s="36">
        <f t="shared" si="16"/>
        <v>1.32</v>
      </c>
      <c r="AR8" s="1"/>
      <c r="AS8" s="37">
        <v>0.05</v>
      </c>
      <c r="AT8" s="36">
        <f t="shared" si="3"/>
        <v>0.83</v>
      </c>
      <c r="AU8" s="36">
        <f t="shared" si="8"/>
        <v>2.15</v>
      </c>
      <c r="AV8" s="36">
        <f t="shared" si="4"/>
        <v>12.76</v>
      </c>
      <c r="AW8" s="56">
        <f t="shared" si="9"/>
        <v>0.22670000000000001</v>
      </c>
      <c r="AX8" s="36">
        <f t="shared" si="10"/>
        <v>16.5</v>
      </c>
      <c r="AY8" s="54">
        <v>16.5</v>
      </c>
      <c r="AZ8" s="10">
        <v>29.99</v>
      </c>
      <c r="BA8" s="37">
        <f t="shared" si="11"/>
        <v>0.44979999999999998</v>
      </c>
      <c r="BB8" s="38">
        <f t="shared" si="12"/>
        <v>0.44979999999999998</v>
      </c>
      <c r="BC8" s="57">
        <v>156</v>
      </c>
      <c r="BD8" s="36">
        <f t="shared" si="13"/>
        <v>1990.56</v>
      </c>
      <c r="BE8" s="36">
        <f t="shared" si="14"/>
        <v>2574</v>
      </c>
      <c r="BF8" s="64"/>
      <c r="BG8" s="62"/>
      <c r="BH8" s="2"/>
      <c r="BI8" s="2"/>
    </row>
    <row r="9" spans="1:62" ht="60" customHeight="1">
      <c r="A9" s="1"/>
      <c r="B9" s="29">
        <v>8</v>
      </c>
      <c r="C9" s="66"/>
      <c r="D9" s="1"/>
      <c r="E9" s="1"/>
      <c r="F9" s="1"/>
      <c r="G9" s="1" t="s">
        <v>56</v>
      </c>
      <c r="H9" s="1" t="s">
        <v>63</v>
      </c>
      <c r="I9" s="52" t="s">
        <v>64</v>
      </c>
      <c r="J9" s="1" t="s">
        <v>67</v>
      </c>
      <c r="K9" s="1" t="s">
        <v>68</v>
      </c>
      <c r="L9" s="50" t="s">
        <v>69</v>
      </c>
      <c r="M9" s="53" t="s">
        <v>77</v>
      </c>
      <c r="N9" s="1" t="s">
        <v>71</v>
      </c>
      <c r="O9" s="1"/>
      <c r="P9" s="67" t="s">
        <v>88</v>
      </c>
      <c r="Q9" s="1"/>
      <c r="R9" s="1" t="s">
        <v>53</v>
      </c>
      <c r="S9" s="30">
        <v>57.5</v>
      </c>
      <c r="T9" s="31">
        <v>7.7</v>
      </c>
      <c r="U9" s="32">
        <v>7.47</v>
      </c>
      <c r="V9" s="33">
        <v>7.47</v>
      </c>
      <c r="W9" s="10"/>
      <c r="X9" s="1" t="s">
        <v>3</v>
      </c>
      <c r="Y9" s="45">
        <v>56</v>
      </c>
      <c r="Z9" s="45">
        <v>48</v>
      </c>
      <c r="AA9" s="45">
        <v>33</v>
      </c>
      <c r="AB9" s="31">
        <v>2</v>
      </c>
      <c r="AC9" s="9">
        <v>2</v>
      </c>
      <c r="AD9" s="48">
        <f t="shared" si="5"/>
        <v>8.8999999999999996E-2</v>
      </c>
      <c r="AE9" s="35">
        <f t="shared" si="6"/>
        <v>1461</v>
      </c>
      <c r="AF9" s="1">
        <v>3300</v>
      </c>
      <c r="AG9" s="36">
        <f t="shared" si="7"/>
        <v>2.2599999999999998</v>
      </c>
      <c r="AH9" s="1" t="s">
        <v>74</v>
      </c>
      <c r="AI9" s="37">
        <v>0.32800000000000001</v>
      </c>
      <c r="AJ9" s="36">
        <f t="shared" si="15"/>
        <v>2.4500000000000002</v>
      </c>
      <c r="AK9" s="36">
        <f t="shared" si="0"/>
        <v>12.18</v>
      </c>
      <c r="AL9" s="37"/>
      <c r="AM9" s="36">
        <f t="shared" si="1"/>
        <v>0</v>
      </c>
      <c r="AN9" s="37"/>
      <c r="AO9" s="36">
        <f t="shared" si="2"/>
        <v>0</v>
      </c>
      <c r="AP9" s="8">
        <v>0.08</v>
      </c>
      <c r="AQ9" s="36">
        <f t="shared" si="16"/>
        <v>1.52</v>
      </c>
      <c r="AR9" s="1"/>
      <c r="AS9" s="37">
        <v>0.05</v>
      </c>
      <c r="AT9" s="36">
        <f t="shared" si="3"/>
        <v>0.95</v>
      </c>
      <c r="AU9" s="36">
        <f t="shared" si="8"/>
        <v>2.4700000000000002</v>
      </c>
      <c r="AV9" s="36">
        <f t="shared" si="4"/>
        <v>14.65</v>
      </c>
      <c r="AW9" s="56">
        <f t="shared" si="9"/>
        <v>0.22889999999999999</v>
      </c>
      <c r="AX9" s="36">
        <f t="shared" si="10"/>
        <v>19</v>
      </c>
      <c r="AY9" s="54">
        <v>19</v>
      </c>
      <c r="AZ9" s="10">
        <v>34.99</v>
      </c>
      <c r="BA9" s="37">
        <f t="shared" si="11"/>
        <v>0.45700000000000002</v>
      </c>
      <c r="BB9" s="38">
        <f t="shared" si="12"/>
        <v>0.45700000000000002</v>
      </c>
      <c r="BC9" s="57">
        <v>102</v>
      </c>
      <c r="BD9" s="36">
        <f t="shared" si="13"/>
        <v>1494.3</v>
      </c>
      <c r="BE9" s="36">
        <f t="shared" si="14"/>
        <v>1938</v>
      </c>
      <c r="BF9" s="64"/>
      <c r="BG9" s="62"/>
      <c r="BH9" s="2"/>
      <c r="BI9" s="2"/>
    </row>
  </sheetData>
  <sheetProtection insertRows="0" deleteRows="0" sort="0"/>
  <protectedRanges>
    <protectedRange sqref="M10:BC60 AQ2:AW9 AZ2:BA9 BC2:BC9 B2:K60 M2:O9 Q2:AO9" name="Range1"/>
    <protectedRange sqref="AX2:AX9" name="Range1_1"/>
    <protectedRange sqref="BB2:BB9" name="Range1_2"/>
    <protectedRange sqref="L2:L63" name="Range1_3"/>
    <protectedRange sqref="P2:P9" name="Range1_2_1"/>
  </protectedRanges>
  <mergeCells count="6">
    <mergeCell ref="BG2:BG9"/>
    <mergeCell ref="BF2:BF9"/>
    <mergeCell ref="C2:C3"/>
    <mergeCell ref="C4:C5"/>
    <mergeCell ref="C6:C7"/>
    <mergeCell ref="C8:C9"/>
  </mergeCells>
  <phoneticPr fontId="8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DACF1A9A-D426-4835-8058-418BD46E7778}">
          <x14:formula1>
            <xm:f>#REF!</xm:f>
          </x14:formula1>
          <xm:sqref>E2:E9</xm:sqref>
        </x14:dataValidation>
        <x14:dataValidation type="list" allowBlank="1" showInputMessage="1" showErrorMessage="1" xr:uid="{9E18FE23-F6C0-4083-B005-72CF74ABACFE}">
          <x14:formula1>
            <xm:f>#REF!</xm:f>
          </x14:formula1>
          <xm:sqref>X2:X9</xm:sqref>
        </x14:dataValidation>
        <x14:dataValidation type="list" allowBlank="1" showInputMessage="1" showErrorMessage="1" xr:uid="{FE51D187-7F20-44D3-80F5-B6D3588FB87E}">
          <x14:formula1>
            <xm:f>#REF!</xm:f>
          </x14:formula1>
          <xm:sqref>F2:F9</xm:sqref>
        </x14:dataValidation>
        <x14:dataValidation type="list" allowBlank="1" showInputMessage="1" showErrorMessage="1" xr:uid="{F79D1584-56B6-4B5D-8CDC-8C5D68839DC4}">
          <x14:formula1>
            <xm:f>#REF!</xm:f>
          </x14:formula1>
          <xm:sqref>A2:A9</xm:sqref>
        </x14:dataValidation>
        <x14:dataValidation type="list" allowBlank="1" showInputMessage="1" showErrorMessage="1" xr:uid="{3E83F322-B082-4453-95E9-101D54EEA8AC}">
          <x14:formula1>
            <xm:f>#REF!</xm:f>
          </x14:formula1>
          <xm:sqref>R2:R9</xm:sqref>
        </x14:dataValidation>
        <x14:dataValidation type="list" allowBlank="1" showInputMessage="1" showErrorMessage="1" xr:uid="{289A7E01-FE4B-4C74-9A6E-BA978FFE89EB}">
          <x14:formula1>
            <xm:f>#REF!</xm:f>
          </x14:formula1>
          <xm:sqref>G2:G9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2026-05-07T02:21:38Z</dcterms:modified>
</cp:coreProperties>
</file>