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5F85863D-4B13-41B7-A5CB-D17725C65C4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mmitment" sheetId="9" r:id="rId1"/>
    <sheet name="amazon" sheetId="13" r:id="rId2"/>
    <sheet name="Shine 4.24-30" sheetId="15" r:id="rId3"/>
    <sheet name="Shine4.8" sheetId="12" r:id="rId4"/>
    <sheet name="ValueSelect" sheetId="10" r:id="rId5"/>
    <sheet name="Data" sheetId="11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xlnm._FilterDatabase" localSheetId="5" hidden="1">Data!$B$1:$U$14</definedName>
    <definedName name="_xlnm._FilterDatabase" localSheetId="4" hidden="1">ValueSelect!$D$1:$K$296</definedName>
    <definedName name="aac">#REF!</definedName>
    <definedName name="ACCESSORIES" localSheetId="3">'[1]x-Lists'!$AH$2:$AH$12</definedName>
    <definedName name="ACCESSORIES">'[2]x-Lists'!$AH$2:$AH$12</definedName>
    <definedName name="AD">'[3]other data'!$T$2:$T$5</definedName>
    <definedName name="ALLOCATION" localSheetId="3">'[1]x-Lists'!$Q$2</definedName>
    <definedName name="ALLOCATION">'[2]x-Lists'!$Q$2</definedName>
    <definedName name="APL">[4]Instructions!$DP$3:$DP$6</definedName>
    <definedName name="ARTIFICIALFLOWERSPLANTS">#REF!</definedName>
    <definedName name="ARTIFICIALFLOWERSPLANTSA1">[5]!Table1[[#All],[VALENCE]]</definedName>
    <definedName name="ARTIFICIALFLOWERSPLANTSAW2">#REF!</definedName>
    <definedName name="ARTIFICIALFLOWERSPLANTSSILHOUETTE">[5]!Table1[[#All],[QUILT]]</definedName>
    <definedName name="Artwork">#REF!</definedName>
    <definedName name="as">#REF!</definedName>
    <definedName name="AssortedSKU_Range" localSheetId="3">[6]Mapping!$J$2:$J$3</definedName>
    <definedName name="AssortedSKU_Range">#N/A</definedName>
    <definedName name="Banner">'[7]Hardline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[5]!Table1[[#All],[BEDDING]]</definedName>
    <definedName name="BEDBATHSIZE">[5]!Table1[[#All],[FULL/QUEEN]]</definedName>
    <definedName name="BEDBATHTICKETTYPE">[5]!Table1[[#All],[SMALL GUM]]</definedName>
    <definedName name="BEDBATHTICKETYPE">[5]!Table1[[#All],[SMALL GUM]]</definedName>
    <definedName name="BIG_IDEAS" localSheetId="3">'[1]x-Lists'!$AU$2:$AU$17</definedName>
    <definedName name="BIG_IDEAS">'[2]x-Lists'!$AU$2:$AU$17</definedName>
    <definedName name="BLANKETSTHROWSA1">[5]!Table1[[#All],[KING]]</definedName>
    <definedName name="BLANKETSTHROWSS">[5]!Table1[[#All],[KING SHAM]]</definedName>
    <definedName name="brands">'[3]other data'!$K$2:$K$48</definedName>
    <definedName name="BULKPREPACKTYPE" localSheetId="3">'[1]x-Lists'!$H$2:$H$4</definedName>
    <definedName name="BULKPREPACKTYPE">'[2]x-Lists'!$H$2:$H$4</definedName>
    <definedName name="BuyUnits_Range" localSheetId="3">[6]Mapping!$B$2:$B$55</definedName>
    <definedName name="BuyUnits_Range">#N/A</definedName>
    <definedName name="ca_available_Range" localSheetId="3">[6]Mapping!$AB$2:$AB$5</definedName>
    <definedName name="ca_available_Range">#N/A</definedName>
    <definedName name="ca_Compliant_Range" localSheetId="3">[6]Mapping!$BJ$2:$BJ$4</definedName>
    <definedName name="ca_Compliant_Range">#N/A</definedName>
    <definedName name="ca_CompliantReason_Range" localSheetId="3">[6]Mapping!$BL$2:$BL$13</definedName>
    <definedName name="ca_CompliantReason_Range">#N/A</definedName>
    <definedName name="ca_SisVendor_Range" localSheetId="3">[6]Mapping!$BH$2:$BH$3</definedName>
    <definedName name="ca_SisVendor_Range">#N/A</definedName>
    <definedName name="ca_stuffedarticlesreg_Range" localSheetId="3">[6]Mapping!$AD$2:$AD$6</definedName>
    <definedName name="ca_stuffedarticlesreg_Range">#N/A</definedName>
    <definedName name="CANDLEHOLDERS">[5]!Table1[KING]</definedName>
    <definedName name="CANDLES">[5]!Table1[[#All],[BEDSKIRTS]]</definedName>
    <definedName name="CANDLESA1">[5]!Table1[TWIN]</definedName>
    <definedName name="CANDLESA2">[5]!Table1[Column13]</definedName>
    <definedName name="CANDLESETS">[5]!Table1[TWIN]</definedName>
    <definedName name="CANDLESMATERIAL">#REF!</definedName>
    <definedName name="CANDLESMATERIAL\">#REF!</definedName>
    <definedName name="CANDLESPRODUCT">[5]!Table1[[#Headers],[BEDSKIRTS]]</definedName>
    <definedName name="CANDLESSILHOUETTE">[5]!Table1[[#All],[COMFORTER SET]]</definedName>
    <definedName name="CANDLESTICKETTYPE">[5]!Table1[[#All],[LARGE GUM]]</definedName>
    <definedName name="CANDLESTICKETYPE">[5]!Table1[LARGE GUM]</definedName>
    <definedName name="Case_Freight_Range" localSheetId="3">[6]Mapping!$F$2:$F$19</definedName>
    <definedName name="Case_Freight_Range">#N/A</definedName>
    <definedName name="CATEGORY" localSheetId="3">[8]Sheet1!$DW$2:$DW$3</definedName>
    <definedName name="CATEGORY">[9]Sheet1!$DW$2:$DW$3</definedName>
    <definedName name="categoryfinal">'[10]Import Quote Sheet'!$A$90:$A$190</definedName>
    <definedName name="CFSCY" localSheetId="3">'[1]x-imports'!$A$2:$A$3</definedName>
    <definedName name="CFSCY">'[2]x-imports'!$A$2:$A$3</definedName>
    <definedName name="chargeback">'[3]other data'!$B$2:$B$6</definedName>
    <definedName name="CLIMATE" localSheetId="3">'[1]x-Lists'!$O$2:$O$11</definedName>
    <definedName name="CLIMATE">'[2]x-Lists'!$O$2:$O$11</definedName>
    <definedName name="COLOR" localSheetId="3">'[1]x-Lists'!$AB$2:$AB$7</definedName>
    <definedName name="COLOR">'[2]x-Lists'!$AB$2:$AB$7</definedName>
    <definedName name="COLOR_FAMILY" localSheetId="3">'[1]x-Lists'!$AC$2:$AC$19</definedName>
    <definedName name="COLOR_FAMILY">'[2]x-Lists'!$AC$2:$AC$19</definedName>
    <definedName name="colour" localSheetId="3">[8]Sheet1!$EH$2:$EH$3</definedName>
    <definedName name="colour">[9]Sheet1!$EH$2:$EH$3</definedName>
    <definedName name="COMFORTERSBEDDINGSETSA1">[5]!Table1[[#All],[TWIN]]</definedName>
    <definedName name="COMFORTERSBEDDINGSETSS">[5]!Table1[[#All],[COMFORTER SET]]</definedName>
    <definedName name="COO_Dest" localSheetId="3">[6]COO!$D$1:$D$3:'[6]COO'!$D$2</definedName>
    <definedName name="COO_Dest">#N/A</definedName>
    <definedName name="COOCountry_Range" localSheetId="3">[6]Mapping!$R$2:$R$245</definedName>
    <definedName name="COOCountry_Range">#N/A</definedName>
    <definedName name="COODest_Range" localSheetId="3">[6]Mapping!$P$2:$P$3</definedName>
    <definedName name="COODest_Range">#N/A</definedName>
    <definedName name="countries">'[3]other data'!$I$3:$I$249</definedName>
    <definedName name="CURTAINSDRAPESA1">[5]!Table1[[#All],[VALENCE]]</definedName>
    <definedName name="CURTAINSDRAPESS">[5]!Table1[[#All],[OTHER]]</definedName>
    <definedName name="d" localSheetId="3">[11]Mapping!$AR$2:$AR$84</definedName>
    <definedName name="d">#N/A</definedName>
    <definedName name="_xlnm.Database" localSheetId="3">'[1]x-Lists'!$A$2:$A$9</definedName>
    <definedName name="_xlnm.Database">'[2]x-Lists'!$A$2:$A$9</definedName>
    <definedName name="dealPricing_Range" localSheetId="3">[6]Mapping!$BD$2:$BD$3</definedName>
    <definedName name="dealPricing_Range">#N/A</definedName>
    <definedName name="DEC">#REF!</definedName>
    <definedName name="DECOARTIVEACCENTSSILHOUETTE">[5]!Table1[[#All],[DUVETS]]</definedName>
    <definedName name="DECOR">#REF!</definedName>
    <definedName name="DECORA1">[5]!Table1[NOT USED]</definedName>
    <definedName name="Decorative_Accessories">#REF!</definedName>
    <definedName name="DECORATIVEACCENSSILHOUETTE">#REF!</definedName>
    <definedName name="DECORATIVEACCENTS">[5]!Table1[[#All],[THROW PILLOWS]]</definedName>
    <definedName name="DECORATIVEACCENTSA1">[5]!Table1[[#All],[KING]]</definedName>
    <definedName name="DECORATIVEACCENTSA2">#REF!</definedName>
    <definedName name="DECORATIVEACCENTSSILHOUETTE">[5]!Table1[[#All],[DUVETS]]</definedName>
    <definedName name="DECORATIVEPILLOWSCHAIRPADS">[5]!Table1[[#All],[THROW PILLOWS]]</definedName>
    <definedName name="DECORATIVEPILLOWSCHAIRPADSA1">[5]!Table1[[#All],[QUEEN]]</definedName>
    <definedName name="DECORPRODUCT">#REF!</definedName>
    <definedName name="Description1_Range" localSheetId="3">[6]Mapping!$AQ$2:$AQ$72</definedName>
    <definedName name="Description1_Range">#N/A</definedName>
    <definedName name="Description2_Range" localSheetId="3">[6]Mapping!$AR$2:$AR$84</definedName>
    <definedName name="Description2_Range">#N/A</definedName>
    <definedName name="DesignStrat">#N/A</definedName>
    <definedName name="DESTINATIONPORT" localSheetId="3">'[1]x-imports'!$B$2:$B$3</definedName>
    <definedName name="DESTINATIONPORT">'[2]x-imports'!$B$2:$B$3</definedName>
    <definedName name="DIAMETER" localSheetId="3">'[1]x-Lists'!$AM$2:$AM$9</definedName>
    <definedName name="DIAMETER">'[2]x-Lists'!$AM$2:$AM$9</definedName>
    <definedName name="diffgrp">'[3]diff group head'!$A$2:$A$47</definedName>
    <definedName name="DIFFS">'[3]other data'!$AF$2:$AF$13</definedName>
    <definedName name="Division1">'[7]Hardline Drop down'!$A$5:$A$16</definedName>
    <definedName name="DUVETCOVERSA1">[5]!Table1[[#All],[EURO]]</definedName>
    <definedName name="DUVETCOVERSS">[5]!Table1[[#All],[DUVETS]]</definedName>
    <definedName name="ENERGY_EFFICIENT" localSheetId="3">'[1]x-Lists'!$AJ$2:$AJ$7</definedName>
    <definedName name="ENERGY_EFFICIENT">'[2]x-Lists'!$AJ$2:$AJ$7</definedName>
    <definedName name="ESSENTIALOILDIFFUSERS">#REF!</definedName>
    <definedName name="ESSENTIALOILSDIFFUSERS">#REF!</definedName>
    <definedName name="EVENT" localSheetId="3">'[1]x-Lists'!$AQ$2:$AQ$8</definedName>
    <definedName name="EVENT">'[2]x-Lists'!$AQ$2:$AQ$8</definedName>
    <definedName name="Exchange_Rate">[12]Costs!$J$11</definedName>
    <definedName name="FABRIC_WEIGHT" localSheetId="3">'[1]x-Lists'!$AI$2:$AI$5</definedName>
    <definedName name="FABRIC_WEIGHT">'[2]x-Lists'!$AI$2:$AI$5</definedName>
    <definedName name="Feature1_Range" localSheetId="3">[6]Mapping!$AG$2:$AG$20</definedName>
    <definedName name="Feature1_Range">#N/A</definedName>
    <definedName name="Feature10_Range" localSheetId="3">[6]Mapping!$AP$2:$AP$20</definedName>
    <definedName name="Feature10_Range">#N/A</definedName>
    <definedName name="Feature2_Range" localSheetId="3">[6]Mapping!$AH$2:$AH$25</definedName>
    <definedName name="Feature2_Range">#N/A</definedName>
    <definedName name="Feature3_Range" localSheetId="3">[6]Mapping!$AI$2:$AI$7</definedName>
    <definedName name="Feature3_Range">#N/A</definedName>
    <definedName name="Feature4_Range" localSheetId="3">[6]Mapping!$AJ$2:$AJ$6</definedName>
    <definedName name="Feature4_Range">#N/A</definedName>
    <definedName name="Feature5_Range" localSheetId="3">[6]Mapping!$AK$2:$AK$15</definedName>
    <definedName name="Feature5_Range">#N/A</definedName>
    <definedName name="Feature6_Range" localSheetId="3">[6]Mapping!$AL$2:$AL$17</definedName>
    <definedName name="Feature6_Range">#N/A</definedName>
    <definedName name="Feature7_Range" localSheetId="3">[6]Mapping!$AM$2:$AM$21</definedName>
    <definedName name="Feature7_Range">#N/A</definedName>
    <definedName name="Feature8_Range" localSheetId="3">[6]Mapping!$AN$2:$AN$9</definedName>
    <definedName name="Feature8_Range">#N/A</definedName>
    <definedName name="Feature9_Range" localSheetId="3">[6]Mapping!$AO$2:$AO$5</definedName>
    <definedName name="Feature9_Range">#N/A</definedName>
    <definedName name="FIFRACompliance_Range" localSheetId="3">[6]Mapping!$L$2:$L$10</definedName>
    <definedName name="FIFRACompliance_Range">#N/A</definedName>
    <definedName name="FIFRAExemption_Range" localSheetId="3">[6]Mapping!$N$2:$N$3</definedName>
    <definedName name="FIFRAExemption_Range">#N/A</definedName>
    <definedName name="FILL" localSheetId="3">'[1]x-Lists'!$AR$2:$AR$7</definedName>
    <definedName name="FILL">'[2]x-Lists'!$AR$2:$AR$7</definedName>
    <definedName name="finalports">'[10]Import Quote Sheet'!$B$90:$B$123</definedName>
    <definedName name="fiscalweeks">#REF!</definedName>
    <definedName name="foam" localSheetId="3">[8]Sheet1!$EC$2:$EC$3</definedName>
    <definedName name="foam">[9]Sheet1!$EC$2:$EC$3</definedName>
    <definedName name="FOBPORT" localSheetId="3">'[1]x-imports'!$C$2:$C$40</definedName>
    <definedName name="FOBPORT">'[2]x-imports'!$C$2:$C$40</definedName>
    <definedName name="FRAGRANCEACCESSORIES">[5]!Table1[NOT USED]</definedName>
    <definedName name="FRAGRANCEPLUGINS">[5]!Table1[Column13]</definedName>
    <definedName name="FRAGRANCESPRAYS">#REF!</definedName>
    <definedName name="FRAMES">[5]!Table1[THROW PILLOWS]</definedName>
    <definedName name="FRAMESA1">[5]!Table1[KING]</definedName>
    <definedName name="FRAMESA2">#REF!</definedName>
    <definedName name="FRAMESTICKETTYPE">#REF!</definedName>
    <definedName name="FREIGHT" localSheetId="3">'[1]x-Lists'!$I$2:$I$5</definedName>
    <definedName name="FREIGHT">'[2]x-Lists'!$I$2:$I$5</definedName>
    <definedName name="gen_nontxtl_UOM_Range" localSheetId="3">[6]Mapping!$Z$2:$Z$11</definedName>
    <definedName name="gen_nontxtl_UOM_Range">#N/A</definedName>
    <definedName name="gen_txtl_permlbl_careinstr_Range" localSheetId="3">[6]Mapping!$V$2:$V$9</definedName>
    <definedName name="gen_txtl_permlbl_careinstr_Range">#N/A</definedName>
    <definedName name="gen_txtl_permlbl_fabrcont_Range" localSheetId="3">[6]Mapping!$X$2:$X$12</definedName>
    <definedName name="gen_txtl_permlbl_fabrcont_Range">#N/A</definedName>
    <definedName name="gen_txtl_permlbl_vendinfo_Range" localSheetId="3">[6]Mapping!$T$2:$T$8</definedName>
    <definedName name="gen_txtl_permlbl_vendinfo_Range">#N/A</definedName>
    <definedName name="GENDER" localSheetId="3">'[1]x-Lists'!$AD$2:$AD$5</definedName>
    <definedName name="GENDER">'[2]x-Lists'!$AD$2:$AD$5</definedName>
    <definedName name="HANGER">[3]hangers!$B$3:$B$42</definedName>
    <definedName name="hanger2">[3]hangers!$G$3:$G$42</definedName>
    <definedName name="HOLIDAY" localSheetId="3">'[1]x-Lists'!$AP$2:$AP$10</definedName>
    <definedName name="HOLIDAY">'[2]x-Lists'!$AP$2:$AP$10</definedName>
    <definedName name="HOMEDECOR">[5]!Table1[[#All],[DECORATIVE PILLOWS &amp; CHAIR PADS]]</definedName>
    <definedName name="HOMEDECORSIZE">[5]!Table1[[#All],[UNKOWN]]</definedName>
    <definedName name="HOMEDECORTICKETTYPE">[5]!Table1[[#All],[LARGE GUM]]</definedName>
    <definedName name="JARCANDLES">#REF!</definedName>
    <definedName name="JARS">#REF!</definedName>
    <definedName name="KD" localSheetId="3">[8]Sheet1!$DS$2:$DS$2</definedName>
    <definedName name="KD">[9]Sheet1!$DS$2:$DS$2</definedName>
    <definedName name="KIDSBEDDINGA1">[5]!Table1[[#All],[STANDARD]]</definedName>
    <definedName name="KIDSBEDDINGS">[5]!Table1[[#All],[COORDINATING PILLOWS]]</definedName>
    <definedName name="LicensedProduct_Range" localSheetId="3">[6]Mapping!$AF$2:$AF$3</definedName>
    <definedName name="LicensedProduct_Range">#N/A</definedName>
    <definedName name="LIFESTYLE" localSheetId="3">'[1]x-Lists'!$T$2:$T$5</definedName>
    <definedName name="LIFESTYLE">'[2]x-Lists'!$T$2:$T$5</definedName>
    <definedName name="LOCALIZATION__PRICEPOINT" localSheetId="3">'[1]x-Lists'!$Z$2:$Z$5</definedName>
    <definedName name="LOCALIZATION__PRICEPOINT">'[2]x-Lists'!$Z$2:$Z$5</definedName>
    <definedName name="loctype">'[3]other data'!$BN$2:$BN$6</definedName>
    <definedName name="M" localSheetId="3">[8]Sheet1!$EA$2:$EA$3</definedName>
    <definedName name="M">[9]Sheet1!$EA$2:$EA$3</definedName>
    <definedName name="MATERIAL" localSheetId="3">'[1]x-Lists'!$AE$2:$AE$83</definedName>
    <definedName name="MATERIAL">'[2]x-Lists'!$AE$2:$AE$83</definedName>
    <definedName name="MELTS">#REF!</definedName>
    <definedName name="NOPE">[5]!Table1[[#All],[BEDDING]]</definedName>
    <definedName name="NOTHING">[5]!Table1[[#Headers],[DECORATIVE PILLOWS &amp; CHAIR PADS]]</definedName>
    <definedName name="NOVELTYCANDLES\">#REF!</definedName>
    <definedName name="NumberOfGroups">12</definedName>
    <definedName name="Office">'[7]Hardline Drop down'!$C$5:$C$21</definedName>
    <definedName name="ORDERTYPE">'[3]other data'!$AN$2:$AN$6</definedName>
    <definedName name="OTB">'[3]other data'!$R$2:$R$14</definedName>
    <definedName name="OTHERCANDLES">#REF!</definedName>
    <definedName name="PACK" localSheetId="3">[8]Sheet1!$EE$2:$EE$3</definedName>
    <definedName name="PACK">[9]Sheet1!$EE$2:$EE$3</definedName>
    <definedName name="PACK_SET" localSheetId="3">'[1]x-Lists'!$AO$2:$AO$34</definedName>
    <definedName name="PACK_SET">'[2]x-Lists'!$AO$2:$AO$34</definedName>
    <definedName name="PATTERN" localSheetId="3">'[1]x-Lists'!$AF$2:$AF$49</definedName>
    <definedName name="PATTERN">'[2]x-Lists'!$AF$2:$AF$49</definedName>
    <definedName name="PAYMENTTERMS" localSheetId="3">'[1]x-imports'!$E$2:$E$3</definedName>
    <definedName name="PAYMENTTERMS">'[2]x-imports'!$E$2:$E$3</definedName>
    <definedName name="PICTUREFRAMESPHOTOALBUMS">[5]!Table1[[#All],[VALENCES]]</definedName>
    <definedName name="PICTUREFRAMESPHOTOALBUMSA1">[5]!Table1[[#All],[NOT USED]]</definedName>
    <definedName name="PICTUREFRAMESPHOTOALBUMSA2">#REF!</definedName>
    <definedName name="PICTUREFRAMESPHOTOALBUMSSILHOUETTE">[5]!Table1[[#All],[COORDINATING PILLOWS]]</definedName>
    <definedName name="PILLARCANDLES">#REF!</definedName>
    <definedName name="PILLOWSHAMSA1">[5]!Table1[[#All],[CAL KING]]</definedName>
    <definedName name="PILLOWSHAMSS">[5]!Table1[[#All],[STD SHAM]]</definedName>
    <definedName name="PITCTUREFRAMESPHOTOALBUMS">[5]!Table1[[#All],[VALENCES]]</definedName>
    <definedName name="PkgFormat">#N/A</definedName>
    <definedName name="PO_BUY_TYPE" localSheetId="3">'[1]x-Lists'!$W$2:$W$5</definedName>
    <definedName name="PO_BUY_TYPE">'[2]x-Lists'!$W$2:$W$5</definedName>
    <definedName name="po_type">'[3]other data'!$AU$2:$AU$11</definedName>
    <definedName name="POOP">#REF!</definedName>
    <definedName name="PORT_IFF" localSheetId="3">[13]a!$A$10:$B$35</definedName>
    <definedName name="PORT_IFF">[14]a!$A$10:$B$35</definedName>
    <definedName name="POTPOURRI">#REF!</definedName>
    <definedName name="POtype" localSheetId="3">#REF!</definedName>
    <definedName name="POtype">#REF!</definedName>
    <definedName name="Preticketed_Range" localSheetId="3">[6]Mapping!$H$2:$H$3</definedName>
    <definedName name="Preticketed_Range">#N/A</definedName>
    <definedName name="Prints">#REF!</definedName>
    <definedName name="QSFOB">[15]Q1!$C$38</definedName>
    <definedName name="QUEUING" localSheetId="3">'[1]x-Lists'!$P$2</definedName>
    <definedName name="QUEUING">'[2]x-Lists'!$P$2</definedName>
    <definedName name="QUEUING_ITEMS" localSheetId="3">'[1]x-Lists'!$Y$2:$Y$50</definedName>
    <definedName name="QUEUING_ITEMS">'[2]x-Lists'!$Y$2:$Y$50</definedName>
    <definedName name="QUILTSANDCOVERLETSA1">[5]!Table1[[#All],[KING / CAL KING]]</definedName>
    <definedName name="QUILTSANDCOVERLETSS">[5]!Table1[[#All],[QUILT]]</definedName>
    <definedName name="retailAK_O_YN_Range" localSheetId="3">[6]Mapping!$AV$2:$AV$3</definedName>
    <definedName name="retailAK_O_YN_Range">#N/A</definedName>
    <definedName name="retailCA_O_YN_Range" localSheetId="3">[6]Mapping!$AZ$2:$AZ$3</definedName>
    <definedName name="retailCA_O_YN_Range">#N/A</definedName>
    <definedName name="retailHA_O_YN_Range" localSheetId="3">[6]Mapping!$BB$2:$BB$3</definedName>
    <definedName name="retailHA_O_YN_Range">#N/A</definedName>
    <definedName name="retailPR_O_YN_Range" localSheetId="3">[6]Mapping!$AX$2:$AX$3</definedName>
    <definedName name="retailPR_O_YN_Range">#N/A</definedName>
    <definedName name="retailUS_O_YN_Range" localSheetId="3">[6]Mapping!$AT$2:$AT$3</definedName>
    <definedName name="retailUS_O_YN_Range">#N/A</definedName>
    <definedName name="runnum">'[3]other data'!$BI$2:$BI$18</definedName>
    <definedName name="saetwe">[16]Mapping!$D$2:$D$53</definedName>
    <definedName name="scalenum">'[3]other data'!$BG$2:$BG$18</definedName>
    <definedName name="SCORECARD" localSheetId="3">'[1]x-Lists'!$E$2:$E$5</definedName>
    <definedName name="SCORECARD">'[2]x-Lists'!$E$2:$E$5</definedName>
    <definedName name="SEASON" localSheetId="3">'[1]x-Lists'!$L$2:$L$6</definedName>
    <definedName name="SEASON">'[2]x-Lists'!$L$2:$L$6</definedName>
    <definedName name="SellUnits_Range" localSheetId="3">[6]Mapping!$D$2:$D$53</definedName>
    <definedName name="SellUnits_Range">#N/A</definedName>
    <definedName name="SHAPE" localSheetId="3">'[1]x-Lists'!$AK$2:$AK$10</definedName>
    <definedName name="SHAPE">'[2]x-Lists'!$AK$2:$AK$10</definedName>
    <definedName name="SHEETSA1">[5]!Table1[[#All],[KING PC]]</definedName>
    <definedName name="SHEETSS">[5]!Table1[[#All],[BEDDING SETS]]</definedName>
    <definedName name="SHIPTO" localSheetId="3">'[1]x-Lists'!$B$2:$B$6</definedName>
    <definedName name="SHIPTO">'[2]x-Lists'!$B$2:$B$6</definedName>
    <definedName name="SIZE" localSheetId="3">'[1]x-Lists'!$AL$2:$AL$66</definedName>
    <definedName name="SIZE">'[2]x-Lists'!$AL$2:$AL$66</definedName>
    <definedName name="size1">#REF!</definedName>
    <definedName name="size1a">#REF!</definedName>
    <definedName name="SPECIAL">[3]comments!$B$3:$B$54</definedName>
    <definedName name="SPECIAL_PROCESSING" localSheetId="3">'[1]x-Lists'!$R$2:$R$15</definedName>
    <definedName name="SPECIAL_PROCESSING">'[2]x-Lists'!$R$2:$R$15</definedName>
    <definedName name="ssn_code">'[3]other data'!$AQ$2:$AQ$110</definedName>
    <definedName name="ssn_phase">'[3]other data'!$AS$2:$AS$83</definedName>
    <definedName name="suggestedMessage_Range" localSheetId="3">[6]Mapping!$BF$2:$BF$3</definedName>
    <definedName name="suggestedMessage_Range">#N/A</definedName>
    <definedName name="SUPPLIER">'[3]vendor info'!$A$4:$A$400</definedName>
    <definedName name="TBJ">'[3]other data'!$AK$2:$AK$10</definedName>
    <definedName name="TERMS">'[3]other data'!$P$2:$P$7</definedName>
    <definedName name="TESTING" localSheetId="3">'[1]x-Lists'!$AV$2:$AV$3</definedName>
    <definedName name="TESTING">'[2]x-Lists'!$AV$2:$AV$3</definedName>
    <definedName name="TEXTILE_ITEM" localSheetId="3">'[1]x-Lists'!$AG$2:$AG$62</definedName>
    <definedName name="TEXTILE_ITEM">'[2]x-Lists'!$AG$2:$AG$62</definedName>
    <definedName name="THEME" localSheetId="3">'[1]x-Lists'!$AS$2:$AS$14</definedName>
    <definedName name="THEME">'[2]x-Lists'!$AS$2:$AS$14</definedName>
    <definedName name="THREAD_COUNT" localSheetId="3">'[1]x-Lists'!$AN$2:$AN$27</definedName>
    <definedName name="THREAD_COUNT">'[2]x-Lists'!$AN$2:$AN$27</definedName>
    <definedName name="THROWPILLOWSA1">[5]!Table1[[#All],[NOT USED]]</definedName>
    <definedName name="THROWPILLOWSS">[5]!Table1[[#All],[DEC PILLOW ]]</definedName>
    <definedName name="THROWSPILLOWSA1">[5]!Table1[[#All],[NOT USED]]</definedName>
    <definedName name="TICKET">[3]tickets!$B$3:$B$27</definedName>
    <definedName name="ticket2">[3]tickets!$G$3:$G$27</definedName>
    <definedName name="TICKETTYPE" localSheetId="3">'[1]x-Lists'!$N$2:$N$8</definedName>
    <definedName name="TICKETTYPE">'[2]x-Lists'!$N$2:$N$8</definedName>
    <definedName name="TransitCalendar">#REF!</definedName>
    <definedName name="TransitOTBWeeks">#REF!</definedName>
    <definedName name="TREATMENT" localSheetId="3">'[1]x-Lists'!$AT$2:$AT$28</definedName>
    <definedName name="TREATMENT">'[2]x-Lists'!$AT$2:$AT$28</definedName>
    <definedName name="UDA3A">'[3]other data'!$AY$2:$AY$4</definedName>
    <definedName name="UDA3B">'[3]other data'!$AZ$2:$AZ$6</definedName>
    <definedName name="UNIT" localSheetId="3">[8]Sheet1!$EF$2:$EF$3</definedName>
    <definedName name="UNIT">[9]Sheet1!$EF$2:$EF$3</definedName>
    <definedName name="upc">'[3]other data'!$AH$2:$AH$10</definedName>
    <definedName name="UPC1A">'[3]other data'!$BD$2:$BD$5</definedName>
    <definedName name="UPC2A">'[3]other data'!$BF$2:$BF$5</definedName>
    <definedName name="Upload">'[7]Hardline Drop down'!$E$5</definedName>
    <definedName name="VALENCESA1">[5]!Table1[[#All],[PANEL]]</definedName>
    <definedName name="VALENCESS">[5]!Table1[[#All],[N/A]]</definedName>
    <definedName name="VASE">#REF!</definedName>
    <definedName name="VendorType">'[7]Hardline Drop down'!$F$5:$F$8</definedName>
    <definedName name="VOTIVETEALIGHTCANDLES">#REF!</definedName>
    <definedName name="WALLDECOR">[5]!Table1[VALENCES]</definedName>
    <definedName name="WALLDECORA1">#REF!</definedName>
    <definedName name="WALLDECORA2">#REF!</definedName>
    <definedName name="WALLDECORSILHOUETTE">[5]!Table1[[#All],[BEDDING SETS]]</definedName>
    <definedName name="WAREHOUSE">'[3]other data'!$BL$2:$BL$24</definedName>
    <definedName name="WAXMELTSTARTS">#REF!</definedName>
    <definedName name="WAXMELTWARMERS">#REF!</definedName>
    <definedName name="WEB_SIZE_CHART" localSheetId="3">'[1]x-Lists'!$X$2:$X$46</definedName>
    <definedName name="WEB_SIZE_CHART">'[2]x-Lists'!$X$2:$X$46</definedName>
    <definedName name="WINDOWTREATMENTS">[5]!Table1[[#All],[VALENCES]]</definedName>
    <definedName name="wood" localSheetId="3">[8]Sheet1!$EG$2:$EG$3</definedName>
    <definedName name="wood">[9]Sheet1!$EG$2:$EG$3</definedName>
    <definedName name="WREATH">#REF!</definedName>
    <definedName name="YESNO" localSheetId="3">'[1]x-Lists'!$D$2:$D$3</definedName>
    <definedName name="YESNO">'[2]x-Lists'!$D$2:$D$3</definedName>
    <definedName name="YNE">'[3]other data'!$BB$2:$BB$5</definedName>
    <definedName name="YNES">'[3]other data'!$BR$2:$BR$6</definedName>
    <definedName name="阿萨德股份">[16]Mapping!$AN$2:$AN$9</definedName>
    <definedName name="先说说">[17]Mapping!$D$2:$D$53</definedName>
    <definedName name="正确">[18]Sheet1!$EA$2:$EA$3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9" l="1"/>
  <c r="BA8" i="13"/>
  <c r="AZ7" i="13"/>
  <c r="AW7" i="13"/>
  <c r="AS7" i="13"/>
  <c r="AO7" i="13"/>
  <c r="AM7" i="13"/>
  <c r="AK7" i="13"/>
  <c r="AT7" i="13" s="1"/>
  <c r="AG7" i="13"/>
  <c r="AB7" i="13"/>
  <c r="AC7" i="13" s="1"/>
  <c r="AE7" i="13" s="1"/>
  <c r="AZ6" i="13"/>
  <c r="AW6" i="13"/>
  <c r="AS6" i="13"/>
  <c r="AG6" i="13"/>
  <c r="AB6" i="13"/>
  <c r="AC6" i="13" s="1"/>
  <c r="AE6" i="13" s="1"/>
  <c r="AZ5" i="13"/>
  <c r="AW5" i="13"/>
  <c r="AG5" i="13"/>
  <c r="AB5" i="13"/>
  <c r="AC5" i="13" s="1"/>
  <c r="AE5" i="13" s="1"/>
  <c r="AZ4" i="13"/>
  <c r="AW4" i="13"/>
  <c r="AS4" i="13"/>
  <c r="AO4" i="13"/>
  <c r="AM4" i="13"/>
  <c r="AK4" i="13"/>
  <c r="AT4" i="13" s="1"/>
  <c r="AG4" i="13"/>
  <c r="AB4" i="13"/>
  <c r="AC4" i="13" s="1"/>
  <c r="AE4" i="13" s="1"/>
  <c r="AZ3" i="13"/>
  <c r="AW3" i="13"/>
  <c r="AS3" i="13"/>
  <c r="AO3" i="13"/>
  <c r="AM3" i="13"/>
  <c r="AG3" i="13"/>
  <c r="AB3" i="13"/>
  <c r="AC3" i="13" s="1"/>
  <c r="AE3" i="13" s="1"/>
  <c r="AZ2" i="13"/>
  <c r="AZ8" i="13" s="1"/>
  <c r="AW2" i="13"/>
  <c r="AS2" i="13"/>
  <c r="AO2" i="13"/>
  <c r="AM2" i="13"/>
  <c r="AK2" i="13"/>
  <c r="AT2" i="13" s="1"/>
  <c r="AG2" i="13"/>
  <c r="AB2" i="13"/>
  <c r="AC2" i="13" s="1"/>
  <c r="AE2" i="13" s="1"/>
  <c r="AH7" i="13" l="1"/>
  <c r="AI7" i="13"/>
  <c r="AU7" i="13" s="1"/>
  <c r="AV7" i="13" s="1"/>
  <c r="AO6" i="13"/>
  <c r="AM6" i="13"/>
  <c r="AK6" i="13"/>
  <c r="AT6" i="13" s="1"/>
  <c r="AH6" i="13"/>
  <c r="AI6" i="13"/>
  <c r="AU6" i="13" s="1"/>
  <c r="AV6" i="13" s="1"/>
  <c r="AS5" i="13"/>
  <c r="AO5" i="13"/>
  <c r="AM5" i="13"/>
  <c r="AK5" i="13"/>
  <c r="AT5" i="13" s="1"/>
  <c r="AH5" i="13"/>
  <c r="AI5" i="13"/>
  <c r="AH4" i="13"/>
  <c r="AI4" i="13"/>
  <c r="AU4" i="13" s="1"/>
  <c r="AV4" i="13" s="1"/>
  <c r="AK3" i="13"/>
  <c r="AT3" i="13" s="1"/>
  <c r="AH3" i="13"/>
  <c r="AI3" i="13" s="1"/>
  <c r="AU3" i="13" s="1"/>
  <c r="AV3" i="13" s="1"/>
  <c r="AH2" i="13"/>
  <c r="AI2" i="13"/>
  <c r="AU2" i="13" s="1"/>
  <c r="AV2" i="13" s="1"/>
  <c r="AU5" i="13" l="1"/>
  <c r="AV5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</authors>
  <commentList>
    <comment ref="C3" authorId="0" shapeId="0" xr:uid="{00000000-0006-0000-0000-000001000000}">
      <text>
        <r>
          <rPr>
            <b/>
            <sz val="9"/>
            <rFont val="Tahoma"/>
            <family val="2"/>
          </rPr>
          <t>Heather Zhu:</t>
        </r>
        <r>
          <rPr>
            <sz val="9"/>
            <rFont val="Tahoma"/>
            <family val="2"/>
          </rPr>
          <t xml:space="preserve">
auto filled by the system: Master Customer + Brand + Year/Season + Pattern/Feature + Product Category</t>
        </r>
      </text>
    </comment>
    <comment ref="C4" authorId="0" shapeId="0" xr:uid="{00000000-0006-0000-0000-000002000000}">
      <text>
        <r>
          <rPr>
            <b/>
            <sz val="9"/>
            <rFont val="Tahoma"/>
            <family val="2"/>
          </rPr>
          <t>Heather Zhu:</t>
        </r>
        <r>
          <rPr>
            <sz val="9"/>
            <rFont val="Tahoma"/>
            <family val="2"/>
          </rPr>
          <t xml:space="preserve">
free text, not mandatory: Tier 1 pattern name only; multi patterns use "/"; can be the most recogonizable features or the customer program #, etc.</t>
        </r>
      </text>
    </comment>
    <comment ref="A6" authorId="0" shapeId="0" xr:uid="{00000000-0006-0000-0000-000003000000}">
      <text>
        <r>
          <rPr>
            <b/>
            <sz val="9"/>
            <rFont val="Tahoma"/>
            <family val="2"/>
          </rPr>
          <t>Heather Zhu:</t>
        </r>
        <r>
          <rPr>
            <sz val="9"/>
            <rFont val="Tahoma"/>
            <family val="2"/>
          </rPr>
          <t xml:space="preserve">
Select from ValueSelect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2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2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2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2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2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2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2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2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2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2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2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2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2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2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200-00000F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<sst xmlns="http://schemas.openxmlformats.org/spreadsheetml/2006/main" count="1065" uniqueCount="886">
  <si>
    <t xml:space="preserve">                                                                               2025 Fashion JLA Ecomm Commitment Sheet</t>
  </si>
  <si>
    <t xml:space="preserve"> </t>
  </si>
  <si>
    <t>Division</t>
  </si>
  <si>
    <t>ADUL</t>
  </si>
  <si>
    <t>Program Name</t>
  </si>
  <si>
    <t>Order Type</t>
  </si>
  <si>
    <t>Rollout/Replenishment</t>
  </si>
  <si>
    <t>PDPM</t>
  </si>
  <si>
    <t>Lulu Lin</t>
  </si>
  <si>
    <t>Super Big  (&gt;$1,000,000)</t>
  </si>
  <si>
    <t>Big  ($500,000~$1,000,000)</t>
  </si>
  <si>
    <t>Medium  ($150,000~$500,000)</t>
  </si>
  <si>
    <t>Small  ($0~$150,000)</t>
  </si>
  <si>
    <t>Super Big  (&gt;$500,000)</t>
  </si>
  <si>
    <t>Big  ($250,000~$500,000)</t>
  </si>
  <si>
    <t>Medium  ($100,000~$250,000)</t>
  </si>
  <si>
    <t>Small  ($0~$100,000)</t>
  </si>
  <si>
    <t>Customer</t>
  </si>
  <si>
    <t>JLA Home</t>
  </si>
  <si>
    <t>Pattern/Features</t>
  </si>
  <si>
    <t>Ethan</t>
  </si>
  <si>
    <t>Order Process</t>
  </si>
  <si>
    <t>Domestic: Warehouse</t>
  </si>
  <si>
    <t>UCCPM</t>
  </si>
  <si>
    <t>Danny Li</t>
  </si>
  <si>
    <t>Non-Replenishment</t>
  </si>
  <si>
    <t>FOB CA Price Quote</t>
  </si>
  <si>
    <t>FOB GA Price Quote</t>
  </si>
  <si>
    <t>FOB CA/GA Price Quote</t>
  </si>
  <si>
    <t>Master Customer</t>
  </si>
  <si>
    <t>Year</t>
  </si>
  <si>
    <t>Ship To Location 1</t>
  </si>
  <si>
    <t>SV2</t>
  </si>
  <si>
    <t>Responsible Party</t>
  </si>
  <si>
    <t>Planner</t>
  </si>
  <si>
    <t>Brand</t>
  </si>
  <si>
    <t>Madison Park</t>
  </si>
  <si>
    <t>Season</t>
  </si>
  <si>
    <t>Ship To Location 2</t>
  </si>
  <si>
    <t>Factory Control</t>
  </si>
  <si>
    <t>No</t>
  </si>
  <si>
    <t>Direct Import</t>
  </si>
  <si>
    <t>Domestic: Port</t>
  </si>
  <si>
    <t>Drop-Ship</t>
  </si>
  <si>
    <t>Licensor</t>
  </si>
  <si>
    <t>Main Product Category</t>
  </si>
  <si>
    <t>COMFORTER (SET)</t>
  </si>
  <si>
    <t>Country of Origin</t>
  </si>
  <si>
    <t>China</t>
  </si>
  <si>
    <t>Vendor Name</t>
  </si>
  <si>
    <t>Consolidator</t>
  </si>
  <si>
    <t>Customer DC</t>
  </si>
  <si>
    <t>Pick Up At Port</t>
  </si>
  <si>
    <t>LVM</t>
  </si>
  <si>
    <t>LM2</t>
  </si>
  <si>
    <t>WOD</t>
  </si>
  <si>
    <t>SAV</t>
  </si>
  <si>
    <t>LM2/SAV</t>
  </si>
  <si>
    <t>Tech Code</t>
  </si>
  <si>
    <t>Est. Total Sales</t>
  </si>
  <si>
    <t>$</t>
  </si>
  <si>
    <t>Overseas Production Team</t>
  </si>
  <si>
    <t>One Central-1</t>
  </si>
  <si>
    <t>For Ecom</t>
  </si>
  <si>
    <t>Yes</t>
  </si>
  <si>
    <t>Notes</t>
  </si>
  <si>
    <t>Est. Program Size</t>
  </si>
  <si>
    <t>Small: &lt; 200K</t>
  </si>
  <si>
    <t>Departure Port:</t>
  </si>
  <si>
    <t>Shanghai,China</t>
  </si>
  <si>
    <t>Program Commit Date</t>
  </si>
  <si>
    <t>Port of Discharge:</t>
  </si>
  <si>
    <t>Customer Exclusive</t>
  </si>
  <si>
    <t>Quote Sheet Template:</t>
  </si>
  <si>
    <t>2025 Fashion JLA</t>
  </si>
  <si>
    <r>
      <rPr>
        <sz val="11"/>
        <rFont val="Calibri"/>
        <family val="2"/>
      </rPr>
      <t>1.</t>
    </r>
    <r>
      <rPr>
        <b/>
        <sz val="11"/>
        <rFont val="Calibri"/>
        <family val="2"/>
      </rPr>
      <t xml:space="preserve"> Item</t>
    </r>
    <r>
      <rPr>
        <sz val="11"/>
        <rFont val="Calibri"/>
        <family val="2"/>
      </rPr>
      <t xml:space="preserve"> tab is the template which will be uploaded to EEC</t>
    </r>
  </si>
  <si>
    <t>2. please use English input for the characters such as punctuations and brackets: : "" ()</t>
  </si>
  <si>
    <t xml:space="preserve">3. no special charaters including [^?&amp;？|=]+ </t>
  </si>
  <si>
    <t>4. Description-Short: max 30 characters</t>
  </si>
  <si>
    <t>5. Carton info: leave the cells blank if no available info, do NOT put in "N/A"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</si>
  <si>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</si>
  <si>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</si>
  <si>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</si>
  <si>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</si>
  <si>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</si>
  <si>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</si>
  <si>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</si>
  <si>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</si>
  <si>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</si>
  <si>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</si>
  <si>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</si>
  <si>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</si>
  <si>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</si>
  <si>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</si>
  <si>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</si>
  <si>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</si>
  <si>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</si>
  <si>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</si>
  <si>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</si>
  <si>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</si>
  <si>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</si>
  <si>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</si>
  <si>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</si>
  <si>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</si>
  <si>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</si>
  <si>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</si>
  <si>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</si>
  <si>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</si>
  <si>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</si>
  <si>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</si>
  <si>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</si>
  <si>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</si>
  <si>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</si>
  <si>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</si>
  <si>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</si>
  <si>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</si>
  <si>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</si>
  <si>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</si>
  <si>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</si>
  <si>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</si>
  <si>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</si>
  <si>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</si>
  <si>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</si>
  <si>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</si>
  <si>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</si>
  <si>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</si>
  <si>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</si>
  <si>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</si>
  <si>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</si>
  <si>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Total Qnty</t>
  </si>
  <si>
    <t>1st shipment with production lead time</t>
  </si>
  <si>
    <t xml:space="preserve">2nd shipment 8wks after 1st shipment
</t>
  </si>
  <si>
    <t>Comforter/Shams: 100% polyester yarn dye stripe with woven pleats, 95gsm MF reverse. 270gsm comforter filling
Dec pillows: poly cover, poly filling.</t>
  </si>
  <si>
    <t>Face: 100%polyester Back: 100%polyester</t>
  </si>
  <si>
    <t>Tan</t>
  </si>
  <si>
    <t>Set</t>
  </si>
  <si>
    <t>Compressed/Knocked Down</t>
  </si>
  <si>
    <t>9404.40.9022</t>
  </si>
  <si>
    <t>Blue</t>
  </si>
  <si>
    <t>Qnty- Amazon</t>
  </si>
  <si>
    <t>100% Polyester Yarn Dye 5 Pieces Comforter Set</t>
  </si>
  <si>
    <t>5 Pieces Comforter Set</t>
  </si>
  <si>
    <t>Full/Queen
1 Comforter 90''W x 92"L
2 Standard Shams 20''W x 26"L(2)
1 Decorative Pillow 16''W x 16"L
1 Decorative Pillow 12''W x 18"L</t>
  </si>
  <si>
    <t>King
1 Comforter 104''W x 94"L
2 King Shams 20''W x 36"L(2)
1 Decorative Pillow 16''W x 16"L
1 Decorative Pillow 12''W x 18"L</t>
  </si>
  <si>
    <t>Cal King
1 Comforter 106''W x 98"L
2 King Shams 20''W x 36"L(2)
1 Decorative Pillow 16''W x 16"L
1 Decorative Pillow 12''W x 18"L</t>
  </si>
  <si>
    <r>
      <rPr>
        <b/>
        <sz val="14"/>
        <color rgb="FF3F464D"/>
        <rFont val="Segoe UI"/>
        <family val="2"/>
      </rPr>
      <t>回复: Re: MP - NY MARKET WE - Ethan 5pc Comforter Set </t>
    </r>
    <r>
      <rPr>
        <b/>
        <sz val="10"/>
        <color rgb="FF3F464D"/>
        <rFont val="Segoe UI"/>
        <family val="2"/>
      </rPr>
      <t>quotation</t>
    </r>
  </si>
  <si>
    <t>shuaiqinfen</t>
  </si>
  <si>
    <t>To daisy.wang@jlachina.com, 'lulu.lin', 'willa.chen'</t>
  </si>
  <si>
    <t>Show Detail</t>
  </si>
  <si>
    <r>
      <rPr>
        <sz val="11"/>
        <color rgb="FF000000"/>
        <rFont val="等线"/>
        <charset val="134"/>
      </rPr>
      <t>Hi Daisy</t>
    </r>
    <r>
      <rPr>
        <sz val="11"/>
        <color rgb="FF000000"/>
        <rFont val="等线"/>
        <charset val="134"/>
      </rPr>
      <t>，</t>
    </r>
  </si>
  <si>
    <t>omni/pureplay</t>
  </si>
  <si>
    <r>
      <rPr>
        <sz val="11"/>
        <color rgb="FF000000"/>
        <rFont val="等线"/>
        <charset val="134"/>
      </rPr>
      <t>Ethan 6pc set </t>
    </r>
    <r>
      <rPr>
        <sz val="11"/>
        <color rgb="FF000000"/>
        <rFont val="等线"/>
        <charset val="134"/>
      </rPr>
      <t>报价如下：</t>
    </r>
  </si>
  <si>
    <t>6pc</t>
  </si>
  <si>
    <t>F/Q</t>
  </si>
  <si>
    <t>K</t>
  </si>
  <si>
    <t>CK</t>
  </si>
  <si>
    <t>Thanks</t>
  </si>
  <si>
    <t>Shine</t>
  </si>
  <si>
    <t>From: shuaiqinfen &lt;shuaiqinfen@jlachina.com&gt;</t>
  </si>
  <si>
    <r>
      <rPr>
        <b/>
        <sz val="12"/>
        <color rgb="FF000000"/>
        <rFont val="Arial"/>
        <family val="2"/>
      </rPr>
      <t>Date: </t>
    </r>
    <r>
      <rPr>
        <sz val="12"/>
        <color rgb="FF000000"/>
        <rFont val="Arial"/>
        <family val="2"/>
      </rPr>
      <t>Friday, April 24, 2026 at 1:51</t>
    </r>
    <r>
      <rPr>
        <sz val="12"/>
        <color rgb="FF000000"/>
        <rFont val="Times New Roman"/>
        <family val="1"/>
      </rPr>
      <t> </t>
    </r>
    <r>
      <rPr>
        <sz val="12"/>
        <color rgb="FF000000"/>
        <rFont val="Arial"/>
        <family val="2"/>
      </rPr>
      <t>AM</t>
    </r>
  </si>
  <si>
    <r>
      <rPr>
        <b/>
        <sz val="12"/>
        <color rgb="FF000000"/>
        <rFont val="Arial"/>
        <family val="2"/>
      </rPr>
      <t>To: </t>
    </r>
    <r>
      <rPr>
        <sz val="12"/>
        <color rgb="FF000000"/>
        <rFont val="Arial"/>
        <family val="2"/>
      </rPr>
      <t>'Lulu Lin' &lt;</t>
    </r>
    <r>
      <rPr>
        <u/>
        <sz val="12"/>
        <color rgb="FF0000FF"/>
        <rFont val="Arial"/>
        <family val="2"/>
      </rPr>
      <t>lulu.lin@jlahome.com</t>
    </r>
    <r>
      <rPr>
        <sz val="12"/>
        <color rgb="FF000000"/>
        <rFont val="Arial"/>
        <family val="2"/>
      </rPr>
      <t>&gt;, 'willa.chen' &lt;</t>
    </r>
    <r>
      <rPr>
        <u/>
        <sz val="12"/>
        <color rgb="FF0000FF"/>
        <rFont val="Arial"/>
        <family val="2"/>
      </rPr>
      <t>willa.chen@jlachina.com</t>
    </r>
    <r>
      <rPr>
        <sz val="12"/>
        <color rgb="FF000000"/>
        <rFont val="Arial"/>
        <family val="2"/>
      </rPr>
      <t>&gt;</t>
    </r>
  </si>
  <si>
    <r>
      <rPr>
        <b/>
        <sz val="12"/>
        <color rgb="FF000000"/>
        <rFont val="Arial"/>
        <family val="2"/>
      </rPr>
      <t>Cc: </t>
    </r>
    <r>
      <rPr>
        <u/>
        <sz val="12"/>
        <color rgb="FF0000FF"/>
        <rFont val="Arial"/>
        <family val="2"/>
      </rPr>
      <t>daisy.wang@jlachina.com</t>
    </r>
    <r>
      <rPr>
        <sz val="12"/>
        <color rgb="FF000000"/>
        <rFont val="Arial"/>
        <family val="2"/>
      </rPr>
      <t> &lt;</t>
    </r>
    <r>
      <rPr>
        <u/>
        <sz val="12"/>
        <color rgb="FF0000FF"/>
        <rFont val="Arial"/>
        <family val="2"/>
      </rPr>
      <t>daisy.wang@jlachina.com</t>
    </r>
    <r>
      <rPr>
        <sz val="12"/>
        <color rgb="FF000000"/>
        <rFont val="Arial"/>
        <family val="2"/>
      </rPr>
      <t>&gt;</t>
    </r>
  </si>
  <si>
    <r>
      <rPr>
        <b/>
        <sz val="12"/>
        <color rgb="FF000000"/>
        <rFont val="Arial"/>
        <family val="2"/>
      </rPr>
      <t>Subject: </t>
    </r>
    <r>
      <rPr>
        <sz val="12"/>
        <color rgb="FF000000"/>
        <rFont val="宋体"/>
        <charset val="134"/>
      </rPr>
      <t>回复</t>
    </r>
    <r>
      <rPr>
        <sz val="12"/>
        <color rgb="FF000000"/>
        <rFont val="Arial"/>
        <family val="2"/>
      </rPr>
      <t>: MP - NY MARKET WE - Ethan 5pc Comforter Set</t>
    </r>
  </si>
  <si>
    <r>
      <rPr>
        <sz val="11"/>
        <color rgb="FF000000"/>
        <rFont val="等线"/>
        <charset val="134"/>
      </rPr>
      <t>Hi Lulu</t>
    </r>
    <r>
      <rPr>
        <sz val="11"/>
        <color rgb="FF000000"/>
        <rFont val="等线"/>
        <charset val="134"/>
      </rPr>
      <t>，</t>
    </r>
  </si>
  <si>
    <t>Amazon</t>
  </si>
  <si>
    <t>不好意思，之前报价尺码有问题，请见以下更新。</t>
  </si>
  <si>
    <t>5PC</t>
  </si>
  <si>
    <t>To 'willa.chen', 'Lulu Lin', daisy.wang@jlachina.com, 'chenxiaoting'</t>
  </si>
  <si>
    <r>
      <rPr>
        <sz val="11"/>
        <color rgb="FF000000"/>
        <rFont val="等线"/>
        <charset val="134"/>
      </rPr>
      <t>请查收以下</t>
    </r>
    <r>
      <rPr>
        <sz val="11"/>
        <color rgb="FF000000"/>
        <rFont val="等线"/>
        <charset val="134"/>
      </rPr>
      <t>3</t>
    </r>
    <r>
      <rPr>
        <sz val="11"/>
        <color rgb="FF000000"/>
        <rFont val="等线"/>
        <charset val="134"/>
      </rPr>
      <t>款报价</t>
    </r>
  </si>
  <si>
    <t>T</t>
  </si>
  <si>
    <t>Customer Code</t>
  </si>
  <si>
    <t>Customer Name</t>
  </si>
  <si>
    <t>Category</t>
  </si>
  <si>
    <t>Category (do not use)</t>
  </si>
  <si>
    <t>Departure Port</t>
  </si>
  <si>
    <t>Port of Discharge</t>
  </si>
  <si>
    <t>AARONSFURN</t>
  </si>
  <si>
    <t>Aaron's Furniture</t>
  </si>
  <si>
    <t>COMFORTER (SET)(10)</t>
  </si>
  <si>
    <t>TBD</t>
  </si>
  <si>
    <t>ALDIDI</t>
  </si>
  <si>
    <t>ALDI INC. (DI)</t>
  </si>
  <si>
    <t>Aldi</t>
  </si>
  <si>
    <t>510 Design</t>
  </si>
  <si>
    <t>Beautyrest 3.5%</t>
  </si>
  <si>
    <t>COVERLET&amp;BEDSPR</t>
  </si>
  <si>
    <t>COVERLET&amp;BEDSPREAD(13)</t>
  </si>
  <si>
    <t>Basic-1</t>
  </si>
  <si>
    <t>Karachi,Pakistan</t>
  </si>
  <si>
    <t>CHA</t>
  </si>
  <si>
    <t>APERTEX - ANTÓNIO PEREIRA - FÁBRICA DE TECIDOS DE SEDA E ALGODÃO, UNIPESSOAL, LDA</t>
  </si>
  <si>
    <t>AMAZON</t>
  </si>
  <si>
    <t>Amazon Fulfillment Services (Domestic)</t>
  </si>
  <si>
    <t>Accentia</t>
  </si>
  <si>
    <t>Beautyrest 5.5%</t>
  </si>
  <si>
    <t>DUVET&amp;DUVET SET</t>
  </si>
  <si>
    <t>DUVET&amp;DUVET SET(12)</t>
  </si>
  <si>
    <t>Basic-2</t>
  </si>
  <si>
    <t>LEIXÕES, PORTUGAL</t>
  </si>
  <si>
    <t>EXW</t>
  </si>
  <si>
    <t>EASTERN FASHIONS INTERNATIONAL</t>
  </si>
  <si>
    <t>AMAZONJLABY</t>
  </si>
  <si>
    <t>Amazon Fulfillment Services (DI)</t>
  </si>
  <si>
    <t>Addison Park</t>
  </si>
  <si>
    <t>Beautyrest Black 6%</t>
  </si>
  <si>
    <t>QUILT</t>
  </si>
  <si>
    <t>QUILT(14)</t>
  </si>
  <si>
    <t>Basic-3</t>
  </si>
  <si>
    <t>Mumbai,India</t>
  </si>
  <si>
    <t>KRC</t>
  </si>
  <si>
    <t>GUL AHMED TEXTILES</t>
  </si>
  <si>
    <t>AMAZONFBA</t>
  </si>
  <si>
    <t>Alpine Valley</t>
  </si>
  <si>
    <t>Joseph Sadony</t>
  </si>
  <si>
    <t>BED SKIRT&amp;SHAM</t>
  </si>
  <si>
    <t>BED SKIRT&amp;SHAM(11)</t>
  </si>
  <si>
    <t>BOX-1</t>
  </si>
  <si>
    <t>Mundra, India</t>
  </si>
  <si>
    <t>LA</t>
  </si>
  <si>
    <t>Kam International</t>
  </si>
  <si>
    <t>INVERSIONES</t>
  </si>
  <si>
    <t>ARTE Y AMBIENTE</t>
  </si>
  <si>
    <t>Arte Y Ambiente</t>
  </si>
  <si>
    <t>Amethyst Home</t>
  </si>
  <si>
    <t>Laura Ashley 3%</t>
  </si>
  <si>
    <t>NORMAL PILLOW</t>
  </si>
  <si>
    <t>NORMAL PILLOW(30)</t>
  </si>
  <si>
    <t>BOX-2</t>
  </si>
  <si>
    <t>Nanjing,China</t>
  </si>
  <si>
    <t>NBO</t>
  </si>
  <si>
    <t>KOHINOOR TEXTILE MILLS LTD.</t>
  </si>
  <si>
    <t>Beallsstore</t>
  </si>
  <si>
    <t>Beall's Department Stores, Inc 02</t>
  </si>
  <si>
    <t>Beall's</t>
  </si>
  <si>
    <t>Antimicrobial Performance</t>
  </si>
  <si>
    <t>Laura Ashley 4%</t>
  </si>
  <si>
    <t>PILLOWSET</t>
  </si>
  <si>
    <t>PILLOWSET(32)</t>
  </si>
  <si>
    <t>India Office</t>
  </si>
  <si>
    <t>Nhava Sheva,India</t>
  </si>
  <si>
    <t>NHA</t>
  </si>
  <si>
    <t>Liberty Mills Limited</t>
  </si>
  <si>
    <t>BEALLS</t>
  </si>
  <si>
    <t>Beall's Outlet Stores, Inc.</t>
  </si>
  <si>
    <t>Apothecary Home</t>
  </si>
  <si>
    <t>Laura Ashley 5%</t>
  </si>
  <si>
    <t>BODY PILLOWCASE</t>
  </si>
  <si>
    <t>BODY PILLOWCASE(22)</t>
  </si>
  <si>
    <t>International Sales Dept.</t>
  </si>
  <si>
    <t>Ningbo,China</t>
  </si>
  <si>
    <t>NJ</t>
  </si>
  <si>
    <t>MK SONS (PVT) LTD</t>
  </si>
  <si>
    <t>BLK</t>
  </si>
  <si>
    <t>Belk Stores</t>
  </si>
  <si>
    <t>Belk</t>
  </si>
  <si>
    <t>ARCH / MANTLE</t>
  </si>
  <si>
    <t>Martha Stewart (Bath) 3%</t>
  </si>
  <si>
    <t>PILLOWCASE</t>
  </si>
  <si>
    <t>PILLOWCASE(21)</t>
  </si>
  <si>
    <t>Qingdao,China</t>
  </si>
  <si>
    <t>NJN</t>
  </si>
  <si>
    <t>ORIENT TEXTILE MILLS LTD.</t>
  </si>
  <si>
    <t>BLKPBV</t>
  </si>
  <si>
    <t>BELK PRIVATE BRAND VENDOR</t>
  </si>
  <si>
    <t xml:space="preserve">Arch Studio  </t>
  </si>
  <si>
    <t>Martha Stewart (Bath) 4%</t>
  </si>
  <si>
    <t>BLANKET</t>
  </si>
  <si>
    <t>BLANKET(51)</t>
  </si>
  <si>
    <t>One Central-2</t>
  </si>
  <si>
    <t>NY</t>
  </si>
  <si>
    <t>PAN OVERSEAS</t>
  </si>
  <si>
    <t>BOBSDISC</t>
  </si>
  <si>
    <t>Bob's Discount Furniture</t>
  </si>
  <si>
    <t>Armoire Collection</t>
  </si>
  <si>
    <t>Martha Stewart (Bath) 5%</t>
  </si>
  <si>
    <t>THROW</t>
  </si>
  <si>
    <t>THROW(50)</t>
  </si>
  <si>
    <t>Pakistan Office</t>
  </si>
  <si>
    <t>Tuticorin,India</t>
  </si>
  <si>
    <t>OKL</t>
  </si>
  <si>
    <t>R.K.EXPORTS (KARUR) PVT LTD</t>
  </si>
  <si>
    <t>BOBDISCOUNTBD</t>
  </si>
  <si>
    <t>Bob's Discount Furniture(Bedding)</t>
  </si>
  <si>
    <t>Art In Motion</t>
  </si>
  <si>
    <t>Martha Stewart (Hard) 3%</t>
  </si>
  <si>
    <t>THROW WRAP</t>
  </si>
  <si>
    <t>THROW WRAP(58)</t>
  </si>
  <si>
    <t>Portugal</t>
  </si>
  <si>
    <t>QDO</t>
  </si>
  <si>
    <t>RATERIA INTERNATIONAL PVT LTD</t>
  </si>
  <si>
    <t>BLTNCOAT</t>
  </si>
  <si>
    <t>Burlington Coat Factory</t>
  </si>
  <si>
    <t>Artology</t>
  </si>
  <si>
    <t>Martha Stewart (Hard) 4%</t>
  </si>
  <si>
    <t>FILLED BLANKET</t>
  </si>
  <si>
    <t>FILLED BLANKET(57)</t>
  </si>
  <si>
    <t>Project S-1</t>
  </si>
  <si>
    <t>RIDDHI SIDDHI TEXTILE MILLS PVT. LTD.</t>
  </si>
  <si>
    <t>ORANGEBED</t>
  </si>
  <si>
    <t>Orange Bed &amp; Bath</t>
  </si>
  <si>
    <t>AT HOME</t>
  </si>
  <si>
    <t>Martha Stewart (Hard) 7%</t>
  </si>
  <si>
    <t>FILLED THROW</t>
  </si>
  <si>
    <t>FILLED THROW(56)</t>
  </si>
  <si>
    <t>Project S-2</t>
  </si>
  <si>
    <t>SH</t>
  </si>
  <si>
    <t>VISTA FURNISHING LIMITED</t>
  </si>
  <si>
    <t>MarshallsCan</t>
  </si>
  <si>
    <t>Canadian Marshalls</t>
  </si>
  <si>
    <t>Marshalls</t>
  </si>
  <si>
    <t>August &amp; Leo</t>
  </si>
  <si>
    <t>N Natori 5%</t>
  </si>
  <si>
    <t>MATT PAD/TOPPER</t>
  </si>
  <si>
    <t>MATT PAD/TOPPER(16)</t>
  </si>
  <si>
    <t>Qingdao Office</t>
  </si>
  <si>
    <t>SJ</t>
  </si>
  <si>
    <t>YUNUS TEXTILE MILLS</t>
  </si>
  <si>
    <t>CHRISTREE</t>
  </si>
  <si>
    <t>Christmas Tree Shops Inc</t>
  </si>
  <si>
    <t>Christmas Tree Shops</t>
  </si>
  <si>
    <t>Autumn Days</t>
  </si>
  <si>
    <t>N Natori Studio 5%</t>
  </si>
  <si>
    <t>SHEET/SHEET SET</t>
  </si>
  <si>
    <t>SHEET/SHEET SET(20)</t>
  </si>
  <si>
    <t>Shanghai office-1</t>
  </si>
  <si>
    <t>东台市佳丰绣品有限公司</t>
  </si>
  <si>
    <t>COSTCOCAN</t>
  </si>
  <si>
    <t>Costco Canada</t>
  </si>
  <si>
    <t>Costco</t>
  </si>
  <si>
    <t>Backstage</t>
  </si>
  <si>
    <t>Natori 7%</t>
  </si>
  <si>
    <t>SHOWER CURTAIN</t>
  </si>
  <si>
    <t>SHOWER CURTAIN(70)</t>
  </si>
  <si>
    <t>STAR-项目组</t>
  </si>
  <si>
    <t>东台市兴捷亚纺织品有限公司</t>
  </si>
  <si>
    <t>Costco UK</t>
  </si>
  <si>
    <t>Be Mine</t>
  </si>
  <si>
    <t>Serta 5.5%</t>
  </si>
  <si>
    <t>PANEL</t>
  </si>
  <si>
    <t>PANEL(40)</t>
  </si>
  <si>
    <t>东台雅士缘纺织有限公司</t>
  </si>
  <si>
    <t>COSTCO</t>
  </si>
  <si>
    <t>Costco Wholesale</t>
  </si>
  <si>
    <t>Beauty Silk</t>
  </si>
  <si>
    <t>Serta Sheep 5.5%</t>
  </si>
  <si>
    <t>VALANCE</t>
  </si>
  <si>
    <t>VALANCE(41)</t>
  </si>
  <si>
    <t>丹阳市俊祥服饰厂</t>
  </si>
  <si>
    <t>COSTCOCANDI</t>
  </si>
  <si>
    <t>COSTCO WHOLESALE CANADA DI</t>
  </si>
  <si>
    <t>Beautyrest</t>
  </si>
  <si>
    <t>Sharper Image Heated 3%</t>
  </si>
  <si>
    <t>ASSORTMENT</t>
  </si>
  <si>
    <t>ASSORTMENT(90)</t>
  </si>
  <si>
    <t>义乌市涛晔工艺品有限公司</t>
  </si>
  <si>
    <t>ddDiscount</t>
  </si>
  <si>
    <t>dd’s Discounts</t>
  </si>
  <si>
    <t>dd's Discounts</t>
  </si>
  <si>
    <t>Beautyrest Black</t>
  </si>
  <si>
    <t>Sharper Image Heated 4%</t>
  </si>
  <si>
    <t>南京海聆梦家居有限公司</t>
  </si>
  <si>
    <t>DLS</t>
  </si>
  <si>
    <t>Dillard's Inc.</t>
  </si>
  <si>
    <t xml:space="preserve">Dillard's </t>
  </si>
  <si>
    <t xml:space="preserve">Beautyrest Platinum </t>
  </si>
  <si>
    <t>Sharper Image Heated 5%</t>
  </si>
  <si>
    <t>南京美华纺织品有限公司</t>
  </si>
  <si>
    <t>DOLGEN-DI</t>
  </si>
  <si>
    <t>DOLLAR GENERAL CORP. (DI)</t>
  </si>
  <si>
    <t>Dollar General</t>
  </si>
  <si>
    <t>Beautyrest Silver</t>
  </si>
  <si>
    <t>Sharper Image Nonheated 4%</t>
  </si>
  <si>
    <t>南京美华羽绒制品有限公司</t>
  </si>
  <si>
    <t>FAMDOLLAR</t>
  </si>
  <si>
    <t>Family Dollar Inc</t>
  </si>
  <si>
    <t>Family Dollar</t>
  </si>
  <si>
    <t>BeautySleep</t>
  </si>
  <si>
    <t>Sharper Image Nonheated 5%</t>
  </si>
  <si>
    <t>南通宝威纺织品有限公司</t>
  </si>
  <si>
    <t>FREDMEYER</t>
  </si>
  <si>
    <t>Fred Meyer Stores</t>
  </si>
  <si>
    <t>Fred Meyer</t>
  </si>
  <si>
    <t>BEBE</t>
  </si>
  <si>
    <t>Woolrich 5%</t>
  </si>
  <si>
    <t>南通康东家用纺织品有限公司</t>
  </si>
  <si>
    <t>FREDMEYERDI</t>
  </si>
  <si>
    <t>Fred Meyer Stores DI</t>
  </si>
  <si>
    <t>Bebe (Black/White Label Not Holiday)</t>
  </si>
  <si>
    <t>南通艺源家用纺织品有限公司</t>
  </si>
  <si>
    <t>NIZAMI</t>
  </si>
  <si>
    <t>G. S. Nizami</t>
  </si>
  <si>
    <t>Nizami</t>
  </si>
  <si>
    <t>BEBE- BLACK</t>
  </si>
  <si>
    <t>南通鑫盛纺织服饰有限公司</t>
  </si>
  <si>
    <t>GIANTTIGERDI</t>
  </si>
  <si>
    <t>Giant Tiger Stores Ltd. (DI)</t>
  </si>
  <si>
    <t>Giant Tiger</t>
  </si>
  <si>
    <t>Bebe Bow</t>
  </si>
  <si>
    <t>南通银天工艺品有限公司</t>
  </si>
  <si>
    <t>HGPOE</t>
  </si>
  <si>
    <t>Homegoods (POE)</t>
  </si>
  <si>
    <t>Homegoods</t>
  </si>
  <si>
    <t>Bebe Girls</t>
  </si>
  <si>
    <t>南通锦亿纺织品有限公司</t>
  </si>
  <si>
    <t>HOMESENSE</t>
  </si>
  <si>
    <t>Homesense</t>
  </si>
  <si>
    <t>BEBE Holiday</t>
  </si>
  <si>
    <t>吉奥璐纺织品（南通）有限公司</t>
  </si>
  <si>
    <t>JLA</t>
  </si>
  <si>
    <t>Bed Guardian</t>
  </si>
  <si>
    <t>好一家（南通）纺织品有限公司</t>
  </si>
  <si>
    <t>KOHL</t>
  </si>
  <si>
    <t>Kohl's</t>
  </si>
  <si>
    <t>Beekman Home</t>
  </si>
  <si>
    <t>如皋市亿龙纺织制品有限公司</t>
  </si>
  <si>
    <t>KOHLPOE</t>
  </si>
  <si>
    <t>Kohl's (POE)</t>
  </si>
  <si>
    <t>BELK</t>
  </si>
  <si>
    <t>如皋市佳丽绗缝制品有限公司</t>
  </si>
  <si>
    <t>KOHLDSN</t>
  </si>
  <si>
    <t>Kohl's.com</t>
  </si>
  <si>
    <t>Better Home and Gardens</t>
  </si>
  <si>
    <t>如皋市龙群纺织制品有限公司</t>
  </si>
  <si>
    <t>LINENCHEST</t>
  </si>
  <si>
    <t>Linen Chest</t>
  </si>
  <si>
    <t>Beyond Soft</t>
  </si>
  <si>
    <t>安徽云彩家用纺织品有限公司</t>
  </si>
  <si>
    <t>LOBLAWS</t>
  </si>
  <si>
    <t>Loblaws, Inc. (DI)</t>
  </si>
  <si>
    <t>Loblaws</t>
  </si>
  <si>
    <t xml:space="preserve">Big One </t>
  </si>
  <si>
    <t>安徽霞珍羽绒股份有限公司</t>
  </si>
  <si>
    <t>LOWES</t>
  </si>
  <si>
    <t>Lowe's Companies Inc.2</t>
  </si>
  <si>
    <t>Lowe's</t>
  </si>
  <si>
    <t>BIG ONE KIDS</t>
  </si>
  <si>
    <t>山东安琪尔生活科技有限公司</t>
  </si>
  <si>
    <t>MACYBKSTAGE</t>
  </si>
  <si>
    <t>Macy's Backstage</t>
  </si>
  <si>
    <t>Macy's</t>
  </si>
  <si>
    <t xml:space="preserve">Biltmore </t>
  </si>
  <si>
    <t>建德市中源家纺有限公司</t>
  </si>
  <si>
    <t>MACY04</t>
  </si>
  <si>
    <t>Macy's CFC</t>
  </si>
  <si>
    <t>Blueberry Cove</t>
  </si>
  <si>
    <t>建德市大洋实业有限公司</t>
  </si>
  <si>
    <t>MACY06</t>
  </si>
  <si>
    <t>Macy's CFC01</t>
  </si>
  <si>
    <t>Broyhill</t>
  </si>
  <si>
    <t>建德市耀欣针纺有限公司</t>
  </si>
  <si>
    <t>MACY03</t>
  </si>
  <si>
    <t>Macy's Home MMG</t>
  </si>
  <si>
    <t>Canadiana</t>
  </si>
  <si>
    <t>惠民嘉悦纺织有限公司</t>
  </si>
  <si>
    <t>MACY01</t>
  </si>
  <si>
    <t>Macy's Home Store</t>
  </si>
  <si>
    <t>Carson &amp; Cooper</t>
  </si>
  <si>
    <t>新泰瑞丰家纺有限公司</t>
  </si>
  <si>
    <t>MACY02</t>
  </si>
  <si>
    <t>Macy's.com</t>
  </si>
  <si>
    <t>CATCH'N ZZZ</t>
  </si>
  <si>
    <t>无锡市翊宸纺织品有限公司</t>
  </si>
  <si>
    <t>TNCHM</t>
  </si>
  <si>
    <t>The Natori Company</t>
  </si>
  <si>
    <t>Natori</t>
  </si>
  <si>
    <t>Catherine Malandrino</t>
  </si>
  <si>
    <t>杭州火炎塑料制品有限公司</t>
  </si>
  <si>
    <t>NEX</t>
  </si>
  <si>
    <t>Nexcom</t>
  </si>
  <si>
    <t>Catherine Malandrino (Holiday)</t>
  </si>
  <si>
    <t>杭州莎鑫家纺有限公司</t>
  </si>
  <si>
    <t>NPLTIK</t>
  </si>
  <si>
    <t>NPL - TikTok Consignment</t>
  </si>
  <si>
    <t>NPL</t>
  </si>
  <si>
    <t>CATHERINE MALANDRINO HOTEL</t>
  </si>
  <si>
    <t>江苏优绵家居科技有限公司</t>
  </si>
  <si>
    <t>OLDTIMEPOT</t>
  </si>
  <si>
    <t>Old Time Pottery, LLC</t>
  </si>
  <si>
    <t>Old Time Pottery</t>
  </si>
  <si>
    <t>Catherine Malandrino Kids</t>
  </si>
  <si>
    <t>江苏依丽莱家纺有限公司</t>
  </si>
  <si>
    <t>OLLIIX</t>
  </si>
  <si>
    <t>Olliix.com</t>
  </si>
  <si>
    <t>Olliix</t>
  </si>
  <si>
    <t>Cedar &amp; Rose</t>
  </si>
  <si>
    <t>江苏凯瑞家纺科技有限公司</t>
  </si>
  <si>
    <t>OVERSCONSIGN</t>
  </si>
  <si>
    <t>OVERSTOCK (CONSIGNMENT001)</t>
  </si>
  <si>
    <t>Overstock</t>
  </si>
  <si>
    <t>Celebrate Home</t>
  </si>
  <si>
    <t>江苏海聆梦家居科技有限公司</t>
  </si>
  <si>
    <t>REDAPPLECA</t>
  </si>
  <si>
    <t>RED APPLE STORES INC</t>
  </si>
  <si>
    <t>Red Apple Stores</t>
  </si>
  <si>
    <t xml:space="preserve">Chapel Hill </t>
  </si>
  <si>
    <t>江苏苏美达纺织有限公司</t>
  </si>
  <si>
    <t>ROSSPOE</t>
  </si>
  <si>
    <t>Ross Stores, Inc.</t>
  </si>
  <si>
    <t>Ross</t>
  </si>
  <si>
    <t>Chapel Hill by Croscill</t>
  </si>
  <si>
    <t>浙江凯瑞特家饰用品有限公司</t>
  </si>
  <si>
    <t>ROSSPET</t>
  </si>
  <si>
    <t>Ross Stores, Inc. (PET)</t>
  </si>
  <si>
    <t>Charter Club</t>
  </si>
  <si>
    <t>浙江宏都寝具有限公司</t>
  </si>
  <si>
    <t>SEVENAVE</t>
  </si>
  <si>
    <t>Seventh Avenue, Inc.</t>
  </si>
  <si>
    <t>Seventh Avenue</t>
  </si>
  <si>
    <t>Chelsea Square</t>
  </si>
  <si>
    <t>浙江昱昊纺织科技股份有限公司</t>
  </si>
  <si>
    <t>SLEEPNUMBER</t>
  </si>
  <si>
    <t>SLEEP NUMBER CORPORATION</t>
  </si>
  <si>
    <t>Sleep Number</t>
  </si>
  <si>
    <t>City Lights</t>
  </si>
  <si>
    <t>浙江盛发纺织印染有限公司</t>
  </si>
  <si>
    <t>STEIN</t>
  </si>
  <si>
    <t>Stein Mart</t>
  </si>
  <si>
    <t>Clean Habitat</t>
  </si>
  <si>
    <t>浦江县聚全工贸有限公司</t>
  </si>
  <si>
    <t>TARHEEL</t>
  </si>
  <si>
    <t>TAR HEEL (FAMILY DOLL-DI)</t>
  </si>
  <si>
    <t>Clean Spaces</t>
  </si>
  <si>
    <t>浦江宏盛工艺有限公司</t>
  </si>
  <si>
    <t>TGT1138719</t>
  </si>
  <si>
    <t>Target Stores Import</t>
  </si>
  <si>
    <t>Target</t>
  </si>
  <si>
    <t>Coastal Dunes</t>
  </si>
  <si>
    <t>海聆梦家居股份有限公司</t>
  </si>
  <si>
    <t>KROGER</t>
  </si>
  <si>
    <t>Kroger</t>
  </si>
  <si>
    <t>Coastal Home</t>
  </si>
  <si>
    <t>烟台北方家用纺织品有限公司</t>
  </si>
  <si>
    <t>KROGERDI</t>
  </si>
  <si>
    <t>The Kroger Co. DI</t>
  </si>
  <si>
    <t>Codi</t>
  </si>
  <si>
    <t>烟台明远创意生活科技股份有限公司</t>
  </si>
  <si>
    <t>TUESMNG</t>
  </si>
  <si>
    <t>Tuesday Morning</t>
  </si>
  <si>
    <t>COLIN + JUSTIN</t>
  </si>
  <si>
    <t>瞿氏家纺南通有限公司</t>
  </si>
  <si>
    <t>WALMART CANADA</t>
  </si>
  <si>
    <t>Wal-Mart Canada Corp. (DI)</t>
  </si>
  <si>
    <t>Walmart</t>
  </si>
  <si>
    <t>Comfort Bay</t>
  </si>
  <si>
    <t>绍兴市上虞中宇家纺有限公司</t>
  </si>
  <si>
    <t>DESINCWFS</t>
  </si>
  <si>
    <t>Walmart Fulfillment Service Designer Living</t>
  </si>
  <si>
    <t>Designer Living</t>
  </si>
  <si>
    <t>Comfort Classics</t>
  </si>
  <si>
    <t>苏州杰维斯纺织有限公司</t>
  </si>
  <si>
    <t>WALMART</t>
  </si>
  <si>
    <t>Wal-Mart Stores</t>
  </si>
  <si>
    <t>Comfort Spaces</t>
  </si>
  <si>
    <t>苏州水中花纺织饰品有限公司</t>
  </si>
  <si>
    <t>WALMART IMP.</t>
  </si>
  <si>
    <t>Wal-Mart Stores (DI)</t>
  </si>
  <si>
    <t>Concierge Collection</t>
  </si>
  <si>
    <t>苏州麦格达斯进出口有限公司</t>
  </si>
  <si>
    <t>WALMART01</t>
  </si>
  <si>
    <t>Wal-Mart.Com</t>
  </si>
  <si>
    <t>Cottage Laundry</t>
  </si>
  <si>
    <t>青岛宝璐家用纺织品有限公司</t>
  </si>
  <si>
    <t>WALMARTDS</t>
  </si>
  <si>
    <t>Wal-Mart.com (Drop Ship)</t>
  </si>
  <si>
    <t>Cozzze</t>
  </si>
  <si>
    <t>青岛美诺佳纺织服装有限公司</t>
  </si>
  <si>
    <t>CASTLEGATE</t>
  </si>
  <si>
    <t>Wayfair, LLC (Castle Gate)</t>
  </si>
  <si>
    <t>Wayfair</t>
  </si>
  <si>
    <t xml:space="preserve">Cremieux  </t>
  </si>
  <si>
    <t>青岛羽翎珊家纺织品集团有限公司</t>
  </si>
  <si>
    <t>WINNERS</t>
  </si>
  <si>
    <t>Winners</t>
  </si>
  <si>
    <t>Crosby St</t>
  </si>
  <si>
    <t>青岛舒泰隆家居用品有限公司</t>
  </si>
  <si>
    <t>ZULILYWH</t>
  </si>
  <si>
    <t>zulily, llc for wh</t>
  </si>
  <si>
    <t>Zulily</t>
  </si>
  <si>
    <t>Croscill</t>
  </si>
  <si>
    <t>JCPCAT</t>
  </si>
  <si>
    <t>JC Penney Catalog</t>
  </si>
  <si>
    <t>JC Penney</t>
  </si>
  <si>
    <t>Croscill Casual</t>
  </si>
  <si>
    <t>JCPCATDI</t>
  </si>
  <si>
    <t>JC Penney Catalog (POE)</t>
  </si>
  <si>
    <t>Croscill Classics</t>
  </si>
  <si>
    <t>JCPRETDI</t>
  </si>
  <si>
    <t>JC Penney Retail (POE)</t>
  </si>
  <si>
    <t>Croscill Home</t>
  </si>
  <si>
    <t>JCPRET</t>
  </si>
  <si>
    <t>JC Penney Retail</t>
  </si>
  <si>
    <t>Crown and Ivy</t>
  </si>
  <si>
    <t>MACYHBC</t>
  </si>
  <si>
    <t>Macy's Merchandising Group HBC</t>
  </si>
  <si>
    <t>Cuddl Duds</t>
  </si>
  <si>
    <t>MACY05</t>
  </si>
  <si>
    <t>Macy's Military</t>
  </si>
  <si>
    <t>Debbie Travis</t>
  </si>
  <si>
    <t>OCM</t>
  </si>
  <si>
    <t>On Campus Marketing LLC</t>
  </si>
  <si>
    <t>On Campus Marketing</t>
  </si>
  <si>
    <t>Deck the Halls</t>
  </si>
  <si>
    <t>OCMPOE</t>
  </si>
  <si>
    <t>On Campus Marketing LLC POE</t>
  </si>
  <si>
    <t>Décor 5</t>
  </si>
  <si>
    <t>Décor Studio</t>
  </si>
  <si>
    <t xml:space="preserve">Degrees of Comfort </t>
  </si>
  <si>
    <t>Designlab</t>
  </si>
  <si>
    <t>DesignLab Kids</t>
  </si>
  <si>
    <t>EE</t>
  </si>
  <si>
    <t>Emryn House</t>
  </si>
  <si>
    <t>Everyday Living</t>
  </si>
  <si>
    <t xml:space="preserve">Fall Festival </t>
  </si>
  <si>
    <t>Fall Sweet Fall</t>
  </si>
  <si>
    <t>Family Chef</t>
  </si>
  <si>
    <t>Festive Days</t>
  </si>
  <si>
    <t>finch + robin</t>
  </si>
  <si>
    <t>Found &amp; Fable</t>
  </si>
  <si>
    <t>Free Home</t>
  </si>
  <si>
    <t>Friends Forever</t>
  </si>
  <si>
    <t>GAMER SQUAD</t>
  </si>
  <si>
    <t>GATHER AT HOME</t>
  </si>
  <si>
    <t>Ghostly Greeting</t>
  </si>
  <si>
    <t>Goodness&amp;Grace</t>
  </si>
  <si>
    <t>Grace Mitchell</t>
  </si>
  <si>
    <t>Gramercy Park</t>
  </si>
  <si>
    <t>Graveyard</t>
  </si>
  <si>
    <t>Grayson &amp; Parker</t>
  </si>
  <si>
    <t>H2Ology</t>
  </si>
  <si>
    <t>Halloween Hill</t>
  </si>
  <si>
    <t>Hampton Hill</t>
  </si>
  <si>
    <t>Happy Fall</t>
  </si>
  <si>
    <t>Happy Halloween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</si>
  <si>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</si>
  <si>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</si>
  <si>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</si>
  <si>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</si>
  <si>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</si>
  <si>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</si>
  <si>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</si>
  <si>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Harbor House Blue</t>
  </si>
  <si>
    <t>HD design</t>
  </si>
  <si>
    <t>Hello Autumn</t>
  </si>
  <si>
    <t>H-HOME TRENDS PL</t>
  </si>
  <si>
    <t>Holiday Lane</t>
  </si>
  <si>
    <t>Holiday Time</t>
  </si>
  <si>
    <t>Holiday traditions</t>
  </si>
  <si>
    <t>HOLLY &amp; MOSS</t>
  </si>
  <si>
    <t xml:space="preserve">Holly Jolly </t>
  </si>
  <si>
    <t>HOME DECORATORS COLLECTION</t>
  </si>
  <si>
    <t>Home Design</t>
  </si>
  <si>
    <t>Home Essence</t>
  </si>
  <si>
    <t xml:space="preserve">Home for the Holidays </t>
  </si>
  <si>
    <t>Home Trends</t>
  </si>
  <si>
    <t>Homenetic</t>
  </si>
  <si>
    <t>Honeybloom</t>
  </si>
  <si>
    <t xml:space="preserve">Hotel </t>
  </si>
  <si>
    <t>Hotel by park avenue</t>
  </si>
  <si>
    <t>Hotel Collection</t>
  </si>
  <si>
    <t>Hotel Style</t>
  </si>
  <si>
    <t>HOUSE &amp; HOME</t>
  </si>
  <si>
    <t>Huntington Home</t>
  </si>
  <si>
    <t>Hyde lane</t>
  </si>
  <si>
    <t>Hyde Park</t>
  </si>
  <si>
    <t>Ideology</t>
  </si>
  <si>
    <t>INK+IVY</t>
  </si>
  <si>
    <t>INK+IVY Kids</t>
  </si>
  <si>
    <t>Inspire by Intelligent Design</t>
  </si>
  <si>
    <t xml:space="preserve">Intelligent Design </t>
  </si>
  <si>
    <t>Intelligent Design Kids</t>
  </si>
  <si>
    <t xml:space="preserve">Interiors </t>
  </si>
  <si>
    <t>Jack O Lantern Lane</t>
  </si>
  <si>
    <t>JLA Art</t>
  </si>
  <si>
    <t>JLA Furniture</t>
  </si>
  <si>
    <t>Josie by Natori</t>
  </si>
  <si>
    <t>Joy Peace Love</t>
  </si>
  <si>
    <t>Joy to the world</t>
  </si>
  <si>
    <t>JOYLAND</t>
  </si>
  <si>
    <t>Juniper Home</t>
  </si>
  <si>
    <t>Kids by Kirkton House</t>
  </si>
  <si>
    <t>Kirkton House</t>
  </si>
  <si>
    <t>Laila Ali</t>
  </si>
  <si>
    <t>Laura Ashley</t>
  </si>
  <si>
    <t>laurel + pine</t>
  </si>
  <si>
    <t>Life At Home</t>
  </si>
  <si>
    <t>Lightning Bug</t>
  </si>
  <si>
    <t>Living Clean</t>
  </si>
  <si>
    <t>Liz</t>
  </si>
  <si>
    <t>Luxury Hotel</t>
  </si>
  <si>
    <t>Luxury Hotel by Park Ave</t>
  </si>
  <si>
    <t>Madison Classics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</si>
  <si>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</si>
  <si>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</si>
  <si>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</si>
  <si>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</si>
  <si>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</si>
  <si>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</si>
  <si>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</si>
  <si>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</si>
  <si>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</si>
  <si>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 xml:space="preserve">Martha Stewart Everyday </t>
  </si>
  <si>
    <t>Member’s Choice</t>
  </si>
  <si>
    <t>MEMBER'S MARK</t>
  </si>
  <si>
    <t>Merriest Holiday</t>
  </si>
  <si>
    <t>Merry &amp; Bright</t>
  </si>
  <si>
    <t xml:space="preserve">Merry Moments </t>
  </si>
  <si>
    <t>Mi Zone</t>
  </si>
  <si>
    <t>Mi Zone Kids</t>
  </si>
  <si>
    <t>Michael Strahan</t>
  </si>
  <si>
    <t>Microtec</t>
  </si>
  <si>
    <t>Modavari</t>
  </si>
  <si>
    <t>Modern Southern Home</t>
  </si>
  <si>
    <t>Moonbeams</t>
  </si>
  <si>
    <t>MP2 by Madison Park</t>
  </si>
  <si>
    <t>N Natori</t>
  </si>
  <si>
    <t>N Natori Studio</t>
  </si>
  <si>
    <t>Nanette Holiday</t>
  </si>
  <si>
    <t>Nanette Lepore</t>
  </si>
  <si>
    <t>nanette Lepore (holiday silver)</t>
  </si>
  <si>
    <t>Nanette Lepore Coastal</t>
  </si>
  <si>
    <t>Nanette Lepore Girls</t>
  </si>
  <si>
    <t>Nanette Lepore holiday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</si>
  <si>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</si>
  <si>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</si>
  <si>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</si>
  <si>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</si>
  <si>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</si>
  <si>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</si>
  <si>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</si>
  <si>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</si>
  <si>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On your own</t>
  </si>
  <si>
    <t>Onva</t>
  </si>
  <si>
    <t>Opalhouse</t>
  </si>
  <si>
    <t>Opalhouse designed with Jungalow</t>
  </si>
  <si>
    <t>Origin 21</t>
  </si>
  <si>
    <t>Palms End</t>
  </si>
  <si>
    <t>Park Avenue</t>
  </si>
  <si>
    <t>Peak Performance</t>
  </si>
  <si>
    <t>Peppermint place</t>
  </si>
  <si>
    <t>Premier Comfort</t>
  </si>
  <si>
    <t>Premier Comfort Signature</t>
  </si>
  <si>
    <t>President Choice</t>
  </si>
  <si>
    <t>Protech</t>
  </si>
  <si>
    <t>Providence</t>
  </si>
  <si>
    <t>Real Living</t>
  </si>
  <si>
    <t>Regency Heights</t>
  </si>
  <si>
    <t>Royal Velvet</t>
  </si>
  <si>
    <t>Scare Factory</t>
  </si>
  <si>
    <t>SCM</t>
  </si>
  <si>
    <t>SCM KIDS</t>
  </si>
  <si>
    <t>Scoop Delights</t>
  </si>
  <si>
    <t>SDS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</si>
  <si>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</si>
  <si>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</si>
  <si>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</si>
  <si>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</si>
  <si>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</si>
  <si>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</si>
  <si>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</si>
  <si>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Smart Cool by Sleep Philosophy</t>
  </si>
  <si>
    <t>Soft Touch</t>
  </si>
  <si>
    <t>Soloft</t>
  </si>
  <si>
    <t>Sonoma</t>
  </si>
  <si>
    <t>South Street Loft</t>
  </si>
  <si>
    <t>Southern Living</t>
  </si>
  <si>
    <t>Spider</t>
  </si>
  <si>
    <t>Spirits Bright</t>
  </si>
  <si>
    <t xml:space="preserve">Spooktacular </t>
  </si>
  <si>
    <t>Spooky Halloween</t>
  </si>
  <si>
    <t>Spooky Hollow</t>
  </si>
  <si>
    <t>Spooky Season</t>
  </si>
  <si>
    <t>Stoneberry</t>
  </si>
  <si>
    <t>Studio D</t>
  </si>
  <si>
    <t>Style Sanctuary</t>
  </si>
  <si>
    <t>Style Sanctuary Blue</t>
  </si>
  <si>
    <t>Style Sanctuary Bronze</t>
  </si>
  <si>
    <t>SunSmart</t>
  </si>
  <si>
    <t>Super Listing</t>
  </si>
  <si>
    <t>Tao</t>
  </si>
  <si>
    <t>Thankful &amp; Blessed</t>
  </si>
  <si>
    <t xml:space="preserve">Threshold  </t>
  </si>
  <si>
    <t>Threshold designed with Studio McGee</t>
  </si>
  <si>
    <t>TINSEL+ FROST</t>
  </si>
  <si>
    <t>Tiny Dreamer</t>
  </si>
  <si>
    <t>Tis the Season</t>
  </si>
  <si>
    <t>Tis the Season - Gold</t>
  </si>
  <si>
    <t>Tis the Season - Silver</t>
  </si>
  <si>
    <t>Tracey Boyd</t>
  </si>
  <si>
    <t>Track &amp; Tail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</si>
  <si>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</si>
  <si>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</si>
  <si>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</si>
  <si>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</si>
  <si>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</si>
  <si>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</si>
  <si>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</si>
  <si>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</si>
  <si>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Dreams</t>
  </si>
  <si>
    <t>Urban Essential</t>
  </si>
  <si>
    <t>Urban Habitat</t>
  </si>
  <si>
    <t>Urban Habitat Kids</t>
  </si>
  <si>
    <t>Warm &amp; Cozy</t>
  </si>
  <si>
    <t>WB Hotel</t>
  </si>
  <si>
    <t>Wendy Bellisimo Holiday-green</t>
  </si>
  <si>
    <t>Wendy Bellissimo</t>
  </si>
  <si>
    <t>Wendy Bellissimo holiday</t>
  </si>
  <si>
    <t>Wendy Bellissimo Home</t>
  </si>
  <si>
    <t>Wendy Bellissimo(gold tree holiday label)</t>
  </si>
  <si>
    <t xml:space="preserve">Wendy Harvest 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</si>
  <si>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</si>
  <si>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</si>
  <si>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</si>
  <si>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</si>
  <si>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</si>
  <si>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</si>
  <si>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</si>
  <si>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YOUR ZONE</t>
  </si>
  <si>
    <t>Zoopet</t>
  </si>
  <si>
    <t>Program Size</t>
  </si>
  <si>
    <t>Ship to Location</t>
  </si>
  <si>
    <t>Quote Sheet Template</t>
  </si>
  <si>
    <t>UOM</t>
  </si>
  <si>
    <t>Other Load Suggestions</t>
  </si>
  <si>
    <t>2025 Fashion DI</t>
  </si>
  <si>
    <t>Lynn Chen</t>
  </si>
  <si>
    <t>PM</t>
  </si>
  <si>
    <t>Piece</t>
  </si>
  <si>
    <t>Commission</t>
  </si>
  <si>
    <t>Normal</t>
  </si>
  <si>
    <t>YOUT</t>
  </si>
  <si>
    <t>Black Friday</t>
  </si>
  <si>
    <t>Super Big: ≥ 1M</t>
  </si>
  <si>
    <t>India</t>
  </si>
  <si>
    <t>AVN</t>
  </si>
  <si>
    <t>2025 Fashion POE</t>
  </si>
  <si>
    <t>Brokage</t>
  </si>
  <si>
    <t>Rolled</t>
  </si>
  <si>
    <t>BTC</t>
  </si>
  <si>
    <t>Big: 400K - 1M</t>
  </si>
  <si>
    <t>POE</t>
  </si>
  <si>
    <t>ZPP (POE Shipments)</t>
  </si>
  <si>
    <t>Pakistan</t>
  </si>
  <si>
    <t>SWV</t>
  </si>
  <si>
    <t>2025 Fashion Domestic Warehouse</t>
  </si>
  <si>
    <t>Elaine Sun</t>
  </si>
  <si>
    <t>Pair</t>
  </si>
  <si>
    <t>Agent Fee</t>
  </si>
  <si>
    <t>Fall</t>
  </si>
  <si>
    <t>Medium: 200K - 400K</t>
  </si>
  <si>
    <t>Intl.-Customer DC</t>
  </si>
  <si>
    <t>Winter Wang</t>
  </si>
  <si>
    <t>Pack</t>
  </si>
  <si>
    <t>Reverse</t>
  </si>
  <si>
    <t>Improved Packaging</t>
  </si>
  <si>
    <t>Spring</t>
  </si>
  <si>
    <t>Intl.-Direct Import</t>
  </si>
  <si>
    <t>SV3</t>
  </si>
  <si>
    <t>2025 Fashion AMAZON 1P</t>
  </si>
  <si>
    <t>David Zhang</t>
  </si>
  <si>
    <t>Each</t>
  </si>
  <si>
    <t>Royalty</t>
  </si>
  <si>
    <t>Partially Compressed</t>
  </si>
  <si>
    <t>Winter</t>
  </si>
  <si>
    <t>Intl.-Domestic Warehouse</t>
  </si>
  <si>
    <t>2025 Fashion Kohls 3 in 1</t>
  </si>
  <si>
    <t>Bag</t>
  </si>
  <si>
    <t>OOD</t>
  </si>
  <si>
    <t>Intl.-POE</t>
  </si>
  <si>
    <t>WOD/SV2</t>
  </si>
  <si>
    <t>2025 Fashion WMT DI</t>
  </si>
  <si>
    <t>Box</t>
  </si>
  <si>
    <t>Customer WH Allowance</t>
  </si>
  <si>
    <t>WOD/SV3</t>
  </si>
  <si>
    <t>2025 Fashion WMT Domestic</t>
  </si>
  <si>
    <t>Carton</t>
  </si>
  <si>
    <t>NSA%</t>
  </si>
  <si>
    <t>Case</t>
  </si>
  <si>
    <t>Fuel Surcharge</t>
  </si>
  <si>
    <t>Meter</t>
  </si>
  <si>
    <t>Photography</t>
  </si>
  <si>
    <t>Pallet</t>
  </si>
  <si>
    <t>Freight Allowance</t>
  </si>
  <si>
    <t>PDQ</t>
  </si>
  <si>
    <t>Volume Rebate</t>
  </si>
  <si>
    <t>Yard</t>
  </si>
  <si>
    <t>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</si>
</sst>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&quot;$&quot;#,##0.00_);[Red]\(&quot;$&quot;#,##0.00\)"/>
    <numFmt numFmtId="178" formatCode="_(&quot;$&quot;* #,##0.00_);_(&quot;$&quot;* \(#,##0.00\);_(&quot;$&quot;* &quot;-&quot;??_);_(@_)"/>
    <numFmt numFmtId="179" formatCode="&quot;$&quot;#,##0.00"/>
    <numFmt numFmtId="180" formatCode="[$¥-478]#,##0.00"/>
    <numFmt numFmtId="181" formatCode="0.0"/>
    <numFmt numFmtId="182" formatCode="0.000"/>
    <numFmt numFmtId="183" formatCode="[$$-481]#,##0.00_);[Red]\([$$-481]#,##0.00\)"/>
    <numFmt numFmtId="184" formatCode="0.00_);[Red]\(0.00\)"/>
    <numFmt numFmtId="185" formatCode="0_);[Red]\(0\)"/>
  </numFmts>
  <fonts count="38" x14ac:knownFonts="1">
    <font>
      <sz val="11"/>
      <color theme="1"/>
      <name val="宋体"/>
      <charset val="134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宋体"/>
      <charset val="134"/>
      <scheme val="minor"/>
    </font>
    <font>
      <sz val="10"/>
      <name val="Arial"/>
      <family val="2"/>
    </font>
    <font>
      <sz val="11"/>
      <name val="宋体"/>
      <charset val="134"/>
      <scheme val="minor"/>
    </font>
    <font>
      <b/>
      <i/>
      <sz val="11"/>
      <name val="Calibri"/>
      <family val="2"/>
    </font>
    <font>
      <sz val="10"/>
      <color theme="1"/>
      <name val="Arial"/>
      <family val="2"/>
    </font>
    <font>
      <b/>
      <sz val="9.75"/>
      <color rgb="FF000000"/>
      <name val="Segoe UI"/>
      <family val="2"/>
    </font>
    <font>
      <sz val="9.75"/>
      <color rgb="FF41464E"/>
      <name val="Segoe UI"/>
      <family val="2"/>
    </font>
    <font>
      <sz val="9.75"/>
      <color rgb="FF457CB2"/>
      <name val="Segoe UI"/>
      <family val="2"/>
    </font>
    <font>
      <sz val="9.75"/>
      <color rgb="FF909090"/>
      <name val="Segoe UI"/>
      <family val="2"/>
    </font>
    <font>
      <sz val="11"/>
      <color rgb="FF000000"/>
      <name val="等线"/>
      <charset val="134"/>
    </font>
    <font>
      <b/>
      <sz val="14"/>
      <color rgb="FF3F464D"/>
      <name val="Segoe UI"/>
      <family val="2"/>
    </font>
    <font>
      <b/>
      <sz val="12"/>
      <color rgb="FF000000"/>
      <name val="Arial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0"/>
      <name val="Calibri"/>
      <family val="2"/>
    </font>
    <font>
      <b/>
      <sz val="16"/>
      <name val="Arial"/>
      <family val="2"/>
    </font>
    <font>
      <sz val="16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b/>
      <i/>
      <sz val="11"/>
      <name val="Arial"/>
      <family val="2"/>
    </font>
    <font>
      <b/>
      <sz val="10"/>
      <name val="Arial"/>
      <family val="2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Arial"/>
      <family val="2"/>
    </font>
    <font>
      <u/>
      <sz val="12"/>
      <color rgb="FF0000FF"/>
      <name val="Arial"/>
      <family val="2"/>
    </font>
    <font>
      <sz val="12"/>
      <color rgb="FF000000"/>
      <name val="Times New Roman"/>
      <family val="1"/>
    </font>
    <font>
      <sz val="12"/>
      <color rgb="FF000000"/>
      <name val="宋体"/>
      <charset val="134"/>
    </font>
    <font>
      <b/>
      <sz val="10"/>
      <color rgb="FF3F464D"/>
      <name val="Segoe UI"/>
      <family val="2"/>
    </font>
    <font>
      <b/>
      <sz val="9"/>
      <name val="Tahoma"/>
      <family val="2"/>
    </font>
    <font>
      <sz val="9"/>
      <name val="Tahoma"/>
      <family val="2"/>
    </font>
    <font>
      <sz val="9"/>
      <name val="宋体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3">
    <xf numFmtId="0" fontId="0" fillId="0" borderId="0">
      <alignment vertical="center"/>
    </xf>
    <xf numFmtId="0" fontId="28" fillId="0" borderId="0"/>
    <xf numFmtId="0" fontId="29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178" fontId="4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4" fillId="0" borderId="0"/>
    <xf numFmtId="0" fontId="29" fillId="0" borderId="0"/>
    <xf numFmtId="0" fontId="4" fillId="0" borderId="0"/>
    <xf numFmtId="9" fontId="2" fillId="0" borderId="0" applyFont="0" applyFill="0" applyBorder="0" applyAlignment="0" applyProtection="0"/>
    <xf numFmtId="0" fontId="2" fillId="0" borderId="0"/>
    <xf numFmtId="0" fontId="4" fillId="0" borderId="0"/>
  </cellStyleXfs>
  <cellXfs count="13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/>
    <xf numFmtId="0" fontId="3" fillId="0" borderId="0" xfId="0" applyFont="1" applyAlignment="1">
      <alignment vertical="center" wrapText="1"/>
    </xf>
    <xf numFmtId="179" fontId="4" fillId="0" borderId="0" xfId="4" applyNumberFormat="1" applyAlignment="1" applyProtection="1">
      <alignment wrapText="1"/>
      <protection locked="0"/>
    </xf>
    <xf numFmtId="0" fontId="2" fillId="0" borderId="1" xfId="0" applyFont="1" applyBorder="1" applyAlignment="1">
      <alignment wrapText="1"/>
    </xf>
    <xf numFmtId="9" fontId="2" fillId="0" borderId="0" xfId="0" applyNumberFormat="1" applyFont="1" applyAlignment="1"/>
    <xf numFmtId="0" fontId="5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/>
    <xf numFmtId="0" fontId="2" fillId="0" borderId="0" xfId="0" applyFont="1" applyAlignment="1">
      <alignment wrapText="1"/>
    </xf>
    <xf numFmtId="0" fontId="0" fillId="0" borderId="0" xfId="0" applyAlignment="1"/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vertical="center" wrapText="1"/>
    </xf>
    <xf numFmtId="22" fontId="11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2" fillId="0" borderId="0" xfId="11" applyAlignment="1">
      <alignment wrapText="1"/>
    </xf>
    <xf numFmtId="0" fontId="1" fillId="0" borderId="1" xfId="11" applyFont="1" applyBorder="1" applyAlignment="1">
      <alignment horizontal="center" wrapText="1"/>
    </xf>
    <xf numFmtId="0" fontId="1" fillId="4" borderId="1" xfId="11" applyFont="1" applyFill="1" applyBorder="1" applyAlignment="1">
      <alignment horizontal="center" wrapText="1"/>
    </xf>
    <xf numFmtId="0" fontId="6" fillId="4" borderId="1" xfId="11" applyFont="1" applyFill="1" applyBorder="1" applyAlignment="1">
      <alignment horizontal="center" wrapText="1"/>
    </xf>
    <xf numFmtId="0" fontId="6" fillId="5" borderId="1" xfId="11" applyFont="1" applyFill="1" applyBorder="1" applyAlignment="1">
      <alignment horizontal="center" wrapText="1"/>
    </xf>
    <xf numFmtId="0" fontId="1" fillId="5" borderId="1" xfId="11" applyFont="1" applyFill="1" applyBorder="1" applyAlignment="1">
      <alignment horizontal="center" wrapText="1"/>
    </xf>
    <xf numFmtId="180" fontId="1" fillId="3" borderId="1" xfId="11" applyNumberFormat="1" applyFont="1" applyFill="1" applyBorder="1" applyAlignment="1">
      <alignment horizontal="center" wrapText="1"/>
    </xf>
    <xf numFmtId="2" fontId="1" fillId="3" borderId="1" xfId="11" applyNumberFormat="1" applyFont="1" applyFill="1" applyBorder="1" applyAlignment="1">
      <alignment horizontal="center" wrapText="1"/>
    </xf>
    <xf numFmtId="179" fontId="16" fillId="3" borderId="1" xfId="12" applyNumberFormat="1" applyFont="1" applyFill="1" applyBorder="1" applyAlignment="1">
      <alignment wrapText="1"/>
    </xf>
    <xf numFmtId="179" fontId="1" fillId="6" borderId="3" xfId="11" applyNumberFormat="1" applyFont="1" applyFill="1" applyBorder="1" applyAlignment="1">
      <alignment horizontal="center" wrapText="1"/>
    </xf>
    <xf numFmtId="179" fontId="1" fillId="3" borderId="1" xfId="11" applyNumberFormat="1" applyFont="1" applyFill="1" applyBorder="1" applyAlignment="1">
      <alignment horizontal="center" wrapText="1"/>
    </xf>
    <xf numFmtId="0" fontId="6" fillId="0" borderId="1" xfId="11" applyFont="1" applyBorder="1" applyAlignment="1">
      <alignment horizontal="center" wrapText="1"/>
    </xf>
    <xf numFmtId="181" fontId="1" fillId="0" borderId="1" xfId="11" applyNumberFormat="1" applyFont="1" applyBorder="1" applyAlignment="1">
      <alignment horizontal="center" wrapText="1"/>
    </xf>
    <xf numFmtId="2" fontId="1" fillId="0" borderId="1" xfId="11" applyNumberFormat="1" applyFont="1" applyBorder="1" applyAlignment="1">
      <alignment horizontal="center" wrapText="1"/>
    </xf>
    <xf numFmtId="1" fontId="1" fillId="0" borderId="1" xfId="11" applyNumberFormat="1" applyFont="1" applyBorder="1" applyAlignment="1">
      <alignment horizontal="center" wrapText="1"/>
    </xf>
    <xf numFmtId="182" fontId="16" fillId="0" borderId="1" xfId="12" applyNumberFormat="1" applyFont="1" applyBorder="1" applyAlignment="1">
      <alignment wrapText="1"/>
    </xf>
    <xf numFmtId="1" fontId="16" fillId="0" borderId="1" xfId="12" applyNumberFormat="1" applyFont="1" applyBorder="1" applyAlignment="1">
      <alignment wrapText="1"/>
    </xf>
    <xf numFmtId="179" fontId="16" fillId="0" borderId="1" xfId="12" applyNumberFormat="1" applyFont="1" applyBorder="1" applyAlignment="1">
      <alignment wrapText="1"/>
    </xf>
    <xf numFmtId="10" fontId="1" fillId="0" borderId="1" xfId="11" applyNumberFormat="1" applyFont="1" applyBorder="1" applyAlignment="1">
      <alignment horizontal="center" wrapText="1"/>
    </xf>
    <xf numFmtId="179" fontId="16" fillId="2" borderId="1" xfId="12" applyNumberFormat="1" applyFont="1" applyFill="1" applyBorder="1" applyAlignment="1">
      <alignment wrapText="1"/>
    </xf>
    <xf numFmtId="10" fontId="16" fillId="2" borderId="1" xfId="12" applyNumberFormat="1" applyFont="1" applyFill="1" applyBorder="1" applyAlignment="1">
      <alignment wrapText="1"/>
    </xf>
    <xf numFmtId="179" fontId="1" fillId="2" borderId="1" xfId="11" applyNumberFormat="1" applyFont="1" applyFill="1" applyBorder="1" applyAlignment="1">
      <alignment horizontal="center" wrapText="1"/>
    </xf>
    <xf numFmtId="10" fontId="1" fillId="2" borderId="1" xfId="11" applyNumberFormat="1" applyFont="1" applyFill="1" applyBorder="1" applyAlignment="1">
      <alignment horizontal="center" wrapText="1"/>
    </xf>
    <xf numFmtId="0" fontId="1" fillId="0" borderId="1" xfId="11" applyFont="1" applyBorder="1" applyAlignment="1">
      <alignment wrapText="1"/>
    </xf>
    <xf numFmtId="0" fontId="2" fillId="0" borderId="1" xfId="11" applyBorder="1" applyAlignment="1">
      <alignment wrapText="1"/>
    </xf>
    <xf numFmtId="0" fontId="4" fillId="7" borderId="1" xfId="3" applyFill="1" applyBorder="1" applyAlignment="1">
      <alignment horizontal="center" vertical="center" wrapText="1"/>
    </xf>
    <xf numFmtId="0" fontId="2" fillId="0" borderId="1" xfId="11" applyBorder="1" applyAlignment="1">
      <alignment horizontal="center" wrapText="1"/>
    </xf>
    <xf numFmtId="0" fontId="17" fillId="0" borderId="1" xfId="4" applyFont="1" applyBorder="1" applyAlignment="1" applyProtection="1">
      <alignment horizontal="left" wrapText="1"/>
      <protection locked="0"/>
    </xf>
    <xf numFmtId="183" fontId="2" fillId="0" borderId="1" xfId="11" applyNumberFormat="1" applyBorder="1" applyAlignment="1">
      <alignment vertical="center" wrapText="1"/>
    </xf>
    <xf numFmtId="183" fontId="18" fillId="0" borderId="1" xfId="1" applyNumberFormat="1" applyFont="1" applyBorder="1" applyAlignment="1">
      <alignment horizontal="left" vertical="center" wrapText="1"/>
    </xf>
    <xf numFmtId="0" fontId="0" fillId="5" borderId="1" xfId="0" applyFill="1" applyBorder="1" applyAlignment="1">
      <alignment wrapText="1"/>
    </xf>
    <xf numFmtId="184" fontId="2" fillId="0" borderId="1" xfId="11" applyNumberFormat="1" applyBorder="1" applyAlignment="1">
      <alignment wrapText="1"/>
    </xf>
    <xf numFmtId="2" fontId="15" fillId="8" borderId="1" xfId="11" applyNumberFormat="1" applyFont="1" applyFill="1" applyBorder="1" applyAlignment="1">
      <alignment wrapText="1"/>
    </xf>
    <xf numFmtId="179" fontId="2" fillId="9" borderId="1" xfId="6" applyNumberFormat="1" applyFont="1" applyFill="1" applyBorder="1" applyAlignment="1">
      <alignment wrapText="1"/>
    </xf>
    <xf numFmtId="179" fontId="2" fillId="0" borderId="1" xfId="11" applyNumberFormat="1" applyBorder="1" applyAlignment="1">
      <alignment wrapText="1"/>
    </xf>
    <xf numFmtId="181" fontId="2" fillId="0" borderId="1" xfId="11" applyNumberFormat="1" applyBorder="1" applyAlignment="1">
      <alignment wrapText="1"/>
    </xf>
    <xf numFmtId="2" fontId="2" fillId="0" borderId="1" xfId="11" applyNumberFormat="1" applyBorder="1" applyAlignment="1">
      <alignment wrapText="1"/>
    </xf>
    <xf numFmtId="1" fontId="2" fillId="0" borderId="1" xfId="11" applyNumberFormat="1" applyBorder="1" applyAlignment="1">
      <alignment wrapText="1"/>
    </xf>
    <xf numFmtId="182" fontId="2" fillId="9" borderId="1" xfId="11" applyNumberFormat="1" applyFill="1" applyBorder="1" applyAlignment="1">
      <alignment wrapText="1"/>
    </xf>
    <xf numFmtId="1" fontId="2" fillId="9" borderId="1" xfId="11" applyNumberFormat="1" applyFill="1" applyBorder="1" applyAlignment="1">
      <alignment wrapText="1"/>
    </xf>
    <xf numFmtId="176" fontId="2" fillId="0" borderId="1" xfId="11" applyNumberFormat="1" applyBorder="1" applyAlignment="1">
      <alignment wrapText="1"/>
    </xf>
    <xf numFmtId="179" fontId="2" fillId="9" borderId="1" xfId="11" applyNumberFormat="1" applyFill="1" applyBorder="1" applyAlignment="1">
      <alignment wrapText="1"/>
    </xf>
    <xf numFmtId="10" fontId="15" fillId="0" borderId="1" xfId="11" applyNumberFormat="1" applyFont="1" applyBorder="1" applyAlignment="1">
      <alignment wrapText="1"/>
    </xf>
    <xf numFmtId="10" fontId="2" fillId="0" borderId="1" xfId="11" applyNumberFormat="1" applyBorder="1" applyAlignment="1">
      <alignment wrapText="1"/>
    </xf>
    <xf numFmtId="10" fontId="2" fillId="9" borderId="1" xfId="10" applyNumberFormat="1" applyFont="1" applyFill="1" applyBorder="1" applyAlignment="1">
      <alignment wrapText="1"/>
    </xf>
    <xf numFmtId="179" fontId="2" fillId="0" borderId="1" xfId="11" applyNumberFormat="1" applyBorder="1" applyAlignment="1">
      <alignment horizontal="center" wrapText="1"/>
    </xf>
    <xf numFmtId="185" fontId="1" fillId="0" borderId="1" xfId="11" applyNumberFormat="1" applyFont="1" applyBorder="1" applyAlignment="1">
      <alignment horizontal="center" wrapText="1"/>
    </xf>
    <xf numFmtId="185" fontId="2" fillId="0" borderId="1" xfId="11" applyNumberFormat="1" applyBorder="1" applyAlignment="1">
      <alignment wrapText="1"/>
    </xf>
    <xf numFmtId="185" fontId="1" fillId="5" borderId="1" xfId="11" applyNumberFormat="1" applyFont="1" applyFill="1" applyBorder="1" applyAlignment="1">
      <alignment horizontal="center" wrapText="1"/>
    </xf>
    <xf numFmtId="0" fontId="4" fillId="0" borderId="0" xfId="7" applyAlignment="1" applyProtection="1">
      <alignment horizontal="left"/>
      <protection locked="0"/>
    </xf>
    <xf numFmtId="0" fontId="4" fillId="0" borderId="0" xfId="7" applyAlignment="1" applyProtection="1">
      <alignment horizontal="left" vertical="center"/>
      <protection locked="0"/>
    </xf>
    <xf numFmtId="0" fontId="19" fillId="0" borderId="0" xfId="4" applyFont="1" applyProtection="1">
      <protection locked="0"/>
    </xf>
    <xf numFmtId="0" fontId="20" fillId="0" borderId="0" xfId="4" applyFont="1" applyProtection="1">
      <protection locked="0"/>
    </xf>
    <xf numFmtId="0" fontId="21" fillId="0" borderId="0" xfId="7" applyFont="1" applyAlignment="1" applyProtection="1">
      <alignment horizontal="left"/>
      <protection locked="0"/>
    </xf>
    <xf numFmtId="0" fontId="22" fillId="0" borderId="0" xfId="7" applyFont="1" applyAlignment="1" applyProtection="1">
      <alignment horizontal="left"/>
      <protection locked="0"/>
    </xf>
    <xf numFmtId="0" fontId="23" fillId="0" borderId="0" xfId="7" applyFont="1" applyAlignment="1" applyProtection="1">
      <alignment horizontal="left"/>
      <protection locked="0"/>
    </xf>
    <xf numFmtId="179" fontId="4" fillId="0" borderId="0" xfId="7" applyNumberFormat="1" applyAlignment="1" applyProtection="1">
      <alignment horizontal="left"/>
      <protection locked="0"/>
    </xf>
    <xf numFmtId="0" fontId="24" fillId="0" borderId="1" xfId="4" applyFont="1" applyBorder="1" applyAlignment="1" applyProtection="1">
      <alignment horizontal="left" vertical="center"/>
      <protection locked="0"/>
    </xf>
    <xf numFmtId="0" fontId="17" fillId="0" borderId="1" xfId="4" applyFont="1" applyBorder="1" applyAlignment="1" applyProtection="1">
      <alignment horizontal="left" vertical="center"/>
      <protection locked="0"/>
    </xf>
    <xf numFmtId="0" fontId="24" fillId="10" borderId="1" xfId="4" applyFont="1" applyFill="1" applyBorder="1" applyAlignment="1" applyProtection="1">
      <alignment horizontal="left" vertical="center"/>
      <protection locked="0"/>
    </xf>
    <xf numFmtId="0" fontId="2" fillId="9" borderId="1" xfId="0" applyFont="1" applyFill="1" applyBorder="1" applyAlignment="1">
      <alignment vertical="center" wrapText="1"/>
    </xf>
    <xf numFmtId="0" fontId="24" fillId="0" borderId="1" xfId="4" applyFont="1" applyBorder="1" applyAlignment="1" applyProtection="1">
      <alignment vertical="center"/>
      <protection locked="0"/>
    </xf>
    <xf numFmtId="0" fontId="4" fillId="0" borderId="1" xfId="7" applyBorder="1" applyAlignment="1" applyProtection="1">
      <alignment horizontal="left" vertical="center"/>
      <protection locked="0"/>
    </xf>
    <xf numFmtId="0" fontId="21" fillId="0" borderId="0" xfId="7" applyFont="1" applyAlignment="1" applyProtection="1">
      <alignment horizontal="left" vertical="center"/>
      <protection locked="0"/>
    </xf>
    <xf numFmtId="0" fontId="4" fillId="0" borderId="0" xfId="7" applyAlignment="1" applyProtection="1">
      <alignment horizontal="center" vertical="center"/>
      <protection locked="0"/>
    </xf>
    <xf numFmtId="0" fontId="4" fillId="0" borderId="0" xfId="7" applyAlignment="1" applyProtection="1">
      <alignment horizontal="center" vertical="center" wrapText="1"/>
      <protection locked="0"/>
    </xf>
    <xf numFmtId="0" fontId="22" fillId="0" borderId="0" xfId="7" applyFont="1" applyAlignment="1" applyProtection="1">
      <alignment horizontal="left" vertical="center"/>
      <protection locked="0"/>
    </xf>
    <xf numFmtId="9" fontId="4" fillId="0" borderId="0" xfId="7" applyNumberFormat="1" applyAlignment="1" applyProtection="1">
      <alignment horizontal="center" vertical="center" wrapText="1"/>
      <protection locked="0"/>
    </xf>
    <xf numFmtId="0" fontId="23" fillId="0" borderId="0" xfId="7" applyFont="1" applyAlignment="1" applyProtection="1">
      <alignment horizontal="left" vertical="center"/>
      <protection locked="0"/>
    </xf>
    <xf numFmtId="179" fontId="4" fillId="0" borderId="0" xfId="7" applyNumberFormat="1" applyAlignment="1" applyProtection="1">
      <alignment horizontal="left" vertical="center"/>
      <protection locked="0"/>
    </xf>
    <xf numFmtId="0" fontId="25" fillId="0" borderId="0" xfId="7" applyFont="1" applyAlignment="1" applyProtection="1">
      <alignment horizontal="left" vertical="center"/>
      <protection locked="0"/>
    </xf>
    <xf numFmtId="0" fontId="26" fillId="0" borderId="1" xfId="4" applyFont="1" applyBorder="1" applyAlignment="1" applyProtection="1">
      <alignment horizontal="left" vertical="center"/>
      <protection locked="0"/>
    </xf>
    <xf numFmtId="0" fontId="24" fillId="11" borderId="1" xfId="4" applyFont="1" applyFill="1" applyBorder="1" applyAlignment="1" applyProtection="1">
      <alignment horizontal="left" vertical="center"/>
      <protection locked="0"/>
    </xf>
    <xf numFmtId="0" fontId="25" fillId="0" borderId="0" xfId="7" applyFont="1" applyAlignment="1">
      <alignment horizontal="left" vertical="center"/>
    </xf>
    <xf numFmtId="0" fontId="25" fillId="0" borderId="0" xfId="7" applyFont="1" applyAlignment="1">
      <alignment horizontal="left" vertical="center" wrapText="1"/>
    </xf>
    <xf numFmtId="0" fontId="26" fillId="11" borderId="1" xfId="4" applyFont="1" applyFill="1" applyBorder="1" applyAlignment="1" applyProtection="1">
      <alignment horizontal="left"/>
      <protection locked="0"/>
    </xf>
    <xf numFmtId="0" fontId="17" fillId="0" borderId="1" xfId="4" applyFont="1" applyBorder="1" applyAlignment="1" applyProtection="1">
      <alignment horizontal="left"/>
      <protection locked="0"/>
    </xf>
    <xf numFmtId="0" fontId="24" fillId="11" borderId="1" xfId="4" applyFont="1" applyFill="1" applyBorder="1" applyAlignment="1" applyProtection="1">
      <alignment horizontal="left"/>
      <protection locked="0"/>
    </xf>
    <xf numFmtId="0" fontId="24" fillId="0" borderId="1" xfId="4" applyFont="1" applyBorder="1" applyProtection="1">
      <protection locked="0"/>
    </xf>
    <xf numFmtId="0" fontId="4" fillId="0" borderId="1" xfId="7" applyBorder="1" applyAlignment="1" applyProtection="1">
      <alignment horizontal="left"/>
      <protection locked="0"/>
    </xf>
    <xf numFmtId="0" fontId="4" fillId="0" borderId="0" xfId="7" applyAlignment="1" applyProtection="1">
      <alignment horizontal="center"/>
      <protection locked="0"/>
    </xf>
    <xf numFmtId="9" fontId="4" fillId="0" borderId="0" xfId="7" applyNumberFormat="1" applyAlignment="1" applyProtection="1">
      <alignment horizontal="center" wrapText="1"/>
      <protection locked="0"/>
    </xf>
    <xf numFmtId="0" fontId="25" fillId="0" borderId="0" xfId="7" applyFont="1" applyAlignment="1">
      <alignment horizontal="left"/>
    </xf>
    <xf numFmtId="0" fontId="25" fillId="0" borderId="0" xfId="7" applyFont="1" applyAlignment="1">
      <alignment horizontal="left" wrapText="1"/>
    </xf>
    <xf numFmtId="0" fontId="25" fillId="0" borderId="0" xfId="7" applyFont="1" applyAlignment="1" applyProtection="1">
      <alignment horizontal="left"/>
      <protection locked="0"/>
    </xf>
    <xf numFmtId="9" fontId="4" fillId="0" borderId="0" xfId="7" applyNumberFormat="1" applyAlignment="1" applyProtection="1">
      <alignment horizontal="center"/>
      <protection locked="0"/>
    </xf>
    <xf numFmtId="9" fontId="22" fillId="0" borderId="0" xfId="7" applyNumberFormat="1" applyFont="1" applyAlignment="1" applyProtection="1">
      <alignment horizontal="center" wrapText="1"/>
      <protection locked="0"/>
    </xf>
    <xf numFmtId="9" fontId="23" fillId="0" borderId="0" xfId="7" applyNumberFormat="1" applyFont="1" applyAlignment="1">
      <alignment horizontal="center" wrapText="1"/>
    </xf>
    <xf numFmtId="0" fontId="4" fillId="0" borderId="0" xfId="7" applyAlignment="1">
      <alignment horizontal="left"/>
    </xf>
    <xf numFmtId="0" fontId="4" fillId="0" borderId="0" xfId="7" applyAlignment="1">
      <alignment horizontal="left" wrapText="1"/>
    </xf>
    <xf numFmtId="179" fontId="4" fillId="0" borderId="0" xfId="7" applyNumberFormat="1" applyAlignment="1">
      <alignment horizontal="left"/>
    </xf>
    <xf numFmtId="0" fontId="25" fillId="0" borderId="0" xfId="7" applyFont="1"/>
    <xf numFmtId="58" fontId="25" fillId="0" borderId="0" xfId="7" applyNumberFormat="1" applyFont="1"/>
    <xf numFmtId="0" fontId="25" fillId="0" borderId="0" xfId="7" applyFont="1" applyAlignment="1">
      <alignment wrapText="1"/>
    </xf>
    <xf numFmtId="179" fontId="25" fillId="0" borderId="0" xfId="7" applyNumberFormat="1" applyFont="1" applyAlignment="1">
      <alignment horizontal="left"/>
    </xf>
    <xf numFmtId="0" fontId="24" fillId="0" borderId="1" xfId="4" applyFont="1" applyBorder="1" applyAlignment="1" applyProtection="1">
      <alignment horizontal="left"/>
      <protection locked="0"/>
    </xf>
    <xf numFmtId="0" fontId="27" fillId="11" borderId="1" xfId="7" applyFont="1" applyFill="1" applyBorder="1" applyAlignment="1" applyProtection="1">
      <alignment horizontal="left"/>
      <protection locked="0"/>
    </xf>
    <xf numFmtId="0" fontId="4" fillId="0" borderId="2" xfId="7" applyBorder="1" applyAlignment="1" applyProtection="1">
      <alignment horizontal="left"/>
      <protection locked="0"/>
    </xf>
    <xf numFmtId="0" fontId="24" fillId="0" borderId="4" xfId="4" applyFont="1" applyBorder="1" applyProtection="1">
      <protection locked="0"/>
    </xf>
    <xf numFmtId="0" fontId="4" fillId="0" borderId="0" xfId="7"/>
    <xf numFmtId="58" fontId="4" fillId="0" borderId="0" xfId="7" applyNumberFormat="1"/>
    <xf numFmtId="0" fontId="4" fillId="0" borderId="0" xfId="7" applyAlignment="1">
      <alignment wrapText="1"/>
    </xf>
    <xf numFmtId="0" fontId="25" fillId="0" borderId="0" xfId="7" applyFont="1" applyAlignment="1">
      <alignment horizontal="right" wrapText="1"/>
    </xf>
    <xf numFmtId="0" fontId="24" fillId="0" borderId="5" xfId="4" applyFont="1" applyBorder="1" applyAlignment="1" applyProtection="1">
      <alignment horizontal="left"/>
      <protection locked="0"/>
    </xf>
    <xf numFmtId="0" fontId="17" fillId="0" borderId="6" xfId="4" applyFont="1" applyBorder="1" applyAlignment="1" applyProtection="1">
      <alignment horizontal="left"/>
      <protection locked="0"/>
    </xf>
    <xf numFmtId="0" fontId="24" fillId="0" borderId="6" xfId="4" applyFont="1" applyBorder="1" applyAlignment="1" applyProtection="1">
      <alignment horizontal="left"/>
      <protection locked="0"/>
    </xf>
    <xf numFmtId="0" fontId="24" fillId="0" borderId="3" xfId="4" applyFont="1" applyBorder="1" applyProtection="1">
      <protection locked="0"/>
    </xf>
    <xf numFmtId="0" fontId="24" fillId="0" borderId="4" xfId="4" applyFont="1" applyBorder="1" applyAlignment="1" applyProtection="1">
      <alignment horizontal="left"/>
      <protection locked="0"/>
    </xf>
    <xf numFmtId="0" fontId="2" fillId="0" borderId="1" xfId="0" applyFont="1" applyBorder="1" applyAlignment="1"/>
    <xf numFmtId="0" fontId="17" fillId="0" borderId="7" xfId="4" applyFont="1" applyBorder="1" applyAlignment="1" applyProtection="1">
      <alignment horizontal="left"/>
      <protection locked="0"/>
    </xf>
    <xf numFmtId="58" fontId="17" fillId="0" borderId="1" xfId="4" applyNumberFormat="1" applyFont="1" applyBorder="1" applyAlignment="1" applyProtection="1">
      <alignment horizontal="left"/>
      <protection locked="0"/>
    </xf>
    <xf numFmtId="0" fontId="17" fillId="0" borderId="0" xfId="4" applyFont="1" applyAlignment="1" applyProtection="1">
      <alignment horizontal="left"/>
      <protection locked="0"/>
    </xf>
    <xf numFmtId="0" fontId="2" fillId="0" borderId="1" xfId="11" applyBorder="1" applyAlignment="1">
      <alignment horizontal="center"/>
    </xf>
    <xf numFmtId="0" fontId="15" fillId="0" borderId="1" xfId="11" applyFont="1" applyBorder="1" applyAlignment="1">
      <alignment horizontal="center"/>
    </xf>
    <xf numFmtId="0" fontId="2" fillId="0" borderId="1" xfId="11" applyBorder="1" applyAlignment="1">
      <alignment horizontal="center" vertical="center"/>
    </xf>
  </cellXfs>
  <cellStyles count="13">
    <cellStyle name="Currency 2" xfId="6" xr:uid="{00000000-0005-0000-0000-000036000000}"/>
    <cellStyle name="Currency 2 3 2" xfId="5" xr:uid="{00000000-0005-0000-0000-000035000000}"/>
    <cellStyle name="Currency_Sheet1 2" xfId="2" xr:uid="{00000000-0005-0000-0000-000032000000}"/>
    <cellStyle name="Normal 2" xfId="11" xr:uid="{00000000-0005-0000-0000-00003B000000}"/>
    <cellStyle name="Normal 2 18 2" xfId="12" xr:uid="{00000000-0005-0000-0000-00003C000000}"/>
    <cellStyle name="Normal 33" xfId="1" xr:uid="{00000000-0005-0000-0000-000031000000}"/>
    <cellStyle name="Normal_Copy of Request For Quote -- updated by VV on 043008 FINAL FINAL (4)" xfId="8" xr:uid="{00000000-0005-0000-0000-000038000000}"/>
    <cellStyle name="Normal_Fashion Bedding Fall 2012 2" xfId="3" xr:uid="{00000000-0005-0000-0000-000033000000}"/>
    <cellStyle name="Percent 2" xfId="10" xr:uid="{00000000-0005-0000-0000-00003A000000}"/>
    <cellStyle name="Style 1" xfId="7" xr:uid="{00000000-0005-0000-0000-000037000000}"/>
    <cellStyle name="常规" xfId="0" builtinId="0"/>
    <cellStyle name="常规 8" xfId="9" xr:uid="{00000000-0005-0000-0000-000039000000}"/>
    <cellStyle name="样式 1 2" xfId="4" xr:uid="{00000000-0005-0000-0000-000034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8</xdr:row>
      <xdr:rowOff>0</xdr:rowOff>
    </xdr:from>
    <xdr:to>
      <xdr:col>0</xdr:col>
      <xdr:colOff>6194425</xdr:colOff>
      <xdr:row>15</xdr:row>
      <xdr:rowOff>29845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6350" y="1612900"/>
          <a:ext cx="6188075" cy="1274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5473700</xdr:colOff>
      <xdr:row>33</xdr:row>
      <xdr:rowOff>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0" y="5086350"/>
          <a:ext cx="5473700" cy="1066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7</xdr:row>
      <xdr:rowOff>177165</xdr:rowOff>
    </xdr:from>
    <xdr:to>
      <xdr:col>0</xdr:col>
      <xdr:colOff>8674100</xdr:colOff>
      <xdr:row>25</xdr:row>
      <xdr:rowOff>43180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6350" y="1523365"/>
          <a:ext cx="8667750" cy="30664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Lululin\Library\Containers\com.microsoft.Outlook\Data\tmp\Outlook%20Temp\Users\Lululin\Library\Containers\com.microsoft.Outlook\Data\tmp\Outlook%20Temp\Users\Lululin\Library\Containers\com.microsoft.Outlook\Data\tmp\Outlook%20Temp\Users\Lululin\Desktop\Adult%202025\Adele\S:\Kristina%20Lance-Bedding\MYTEX\POS%202015\MYTEX%20FEB-MAR%20IMPORTS.xlsx?DC646C33" TargetMode="External"/><Relationship Id="rId1" Type="http://schemas.openxmlformats.org/officeDocument/2006/relationships/externalLinkPath" Target="file:///\\DC646C33\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kathy/Local%20Settings/Temporary%20Internet%20Files/Content.Outlook/JH9RZ0WZ/Final%20External%20Quote%20Sheet%20-Micro%20Mink%20DA%20Throw%20solid%20back-130912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kathy/Local%20Settings/Temporary%20Internet%20Files/Content.Outlook/JH9RZ0WZ/Final%20External%20Quote%20Sheet%20-Micro%20Mink%20DA%20Throw%20solid%20back-130912.xls?483E05FB" TargetMode="External"/><Relationship Id="rId1" Type="http://schemas.openxmlformats.org/officeDocument/2006/relationships/externalLinkPath" Target="file:///\\483E05FB\Final%20External%20Quote%20Sheet%20-Micro%20Mink%20DA%20Throw%20solid%20back-130912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Lululin\Library\Containers\com.microsoft.Outlook\Data\tmp\Outlook%20Temp\Users\Lululin\Library\Containers\com.microsoft.Outlook\Data\tmp\Outlook%20Temp\Users\Lululin\Library\Containers\com.microsoft.Outlook\Data\tmp\Outlook%20Temp\Users\Lululin\Desktop\Adult%202025\Adele\E:\Documents%20and%20Settings\qianyueyun\Local%20Settings\Temporary%20Internet%20Files\Content.Outlook\S0EW6CGV\BBB%20VENDOR%20SET%20UP%20%20ROVERTALLEN%20CHARLESTON%206%2015%2011.XLS?BDBD88FF" TargetMode="External"/><Relationship Id="rId1" Type="http://schemas.openxmlformats.org/officeDocument/2006/relationships/externalLinkPath" Target="file:///\\BDBD88FF\BBB%20VENDOR%20SET%20UP%20%20ROVERTALLEN%20CHARLESTON%206%2015%2011.XLS" TargetMode="External"/></Relationships>
</file>

<file path=xl/externalLinks/_rels/externalLink1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beyond%20basic/Costing/Wal-Mart/WOW%20Sheeting/May%2024,%202012/WOW%20-%20120524%20-%205K%20-%20FOB%20-%2060x60-172x116%20-%20Sateen%20Weave%20-%20Cotton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beyond%20basic/Costing/Wal-Mart/WOW%20Sheeting/May%2024,%202012/WOW%20-%20120524%20-%205K%20-%20FOB%20-%2060x60-172x116%20-%20Sateen%20Weave%20-%20Cotton.xls?13B890D6" TargetMode="External"/><Relationship Id="rId1" Type="http://schemas.openxmlformats.org/officeDocument/2006/relationships/externalLinkPath" Target="file:///\\13B890D6\WOW%20-%20120524%20-%205K%20-%20FOB%20-%2060x60-172x116%20-%20Sateen%20Weave%20-%20Cotton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Lululin\Library\Containers\com.microsoft.Outlook\Data\tmp\Outlook%20Temp\Users\Lululin\Library\Containers\com.microsoft.Outlook\Data\tmp\Outlook%20Temp\Users\Lululin\Library\Containers\com.microsoft.Outlook\Data\tmp\Outlook%20Temp\Users\Lululin\Desktop\Adult%202025\Adele\S:\Documents%20and%20Settings\dingxiaoping\Local%20Settings\Temporary%20Internet%20Files\Content.IE5\K9AN0PEF\files\TARGET\FORMS\TARGET%20QUOTE%20SHEET%20FORMAT.XLS?4DEB28BB" TargetMode="External"/><Relationship Id="rId1" Type="http://schemas.openxmlformats.org/officeDocument/2006/relationships/externalLinkPath" Target="file:///\\4DEB28BB\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8ACE7EE/Temporary%20Inter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8ACE7EE/Temporary%20Inter?31C15323" TargetMode="External"/><Relationship Id="rId1" Type="http://schemas.openxmlformats.org/officeDocument/2006/relationships/externalLinkPath" Target="file:///\\31C15323\Temporary%20Inter" TargetMode="External"/></Relationships>
</file>

<file path=xl/externalLinks/_rels/externalLink1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SLard%20-%20Design/Customs%20Memo/Master%20Copy%20Quote%20Sheet%202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SLard%20-%20Design/Customs%20Memo/Master%20Copy%20Quote%20Sheet%202.xls?EC81C3A9" TargetMode="External"/><Relationship Id="rId1" Type="http://schemas.openxmlformats.org/officeDocument/2006/relationships/externalLinkPath" Target="file:///\\EC81C3A9\Master%20Copy%20Quote%20Sheet%202.xls" TargetMode="External"/></Relationships>
</file>

<file path=xl/externalLinks/_rels/externalLink1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zhangqing/&#26700;&#38754;/BBB/item%20set%20up/Final/BBB_Bombay_Cambay_Item%20Set%20Up_20111021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zhangqing/&#26700;&#38754;/BBB/item%20set%20up/Final/BBB_Bombay_Cambay_Item%20Set%20Up_20111021.XLS?CF6B6651" TargetMode="External"/><Relationship Id="rId1" Type="http://schemas.openxmlformats.org/officeDocument/2006/relationships/externalLinkPath" Target="file:///\\CF6B6651\BBB_Bombay_Cambay_Item%20Set%20Up_20111021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Lululin\Library\Containers\com.microsoft.Outlook\Data\tmp\Outlook%20Temp\Users\Lululin\Library\Containers\com.microsoft.Outlook\Data\tmp\Outlook%20Temp\Users\Lululin\Library\Containers\com.microsoft.Outlook\Data\tmp\Outlook%20Temp\Users\Lululin\Desktop\Adult%202025\Adele\&#26032;&#39068;&#33394;\192.168.20.8\Users\Lululin\Desktop\Adult%202025\Darcy\D:\Documents%20and%20Settings\zhangqing\&#26700;&#38754;\BBB\item%20set%20up\Final\BBB_Bombay_Cambay_Item%20Set%20Up_20111021.XLS?34CE7094" TargetMode="External"/><Relationship Id="rId1" Type="http://schemas.openxmlformats.org/officeDocument/2006/relationships/externalLinkPath" Target="file:///\\34CE7094\BBB_Bombay_Cambay_Item%20Set%20Up_20111021.XLS" TargetMode="External"/></Relationships>
</file>

<file path=xl/externalLinks/_rels/externalLink18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joyce/customer/CS/CS%20stock%20list(ET)-081030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joyce/customer/CS/CS%20stock%20list(ET)-081030.xls?B75D3E19" TargetMode="External"/><Relationship Id="rId1" Type="http://schemas.openxmlformats.org/officeDocument/2006/relationships/externalLinkPath" Target="file:///\\B75D3E19\CS%20stock%20list(ET)-081030.xls" TargetMode="External"/></Relationships>
</file>

<file path=xl/externalLinks/_rels/externalLink19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192.168.20.8/Users/Lululin/Library/Containers/com.microsoft.Outlook/Data/tmp/Outlook%20Temp/Users/Lululin/Desktop/Adult%202025/MPE%20Abstract/192.168.20.8/Users/Lululin/Desktop/Adult%202025/Darcy/JLA%20Ecomm-%20MP%20Darcy%20commitment-%2009272025.xlsx" TargetMode="External"/><Relationship Id="rId2" Type="http://schemas.microsoft.com/office/2019/04/relationships/externalLinkLongPath" Target="/Users/Lululin/Library/Containers/com.microsoft.Outlook/Data/tmp/Outlook%20Temp/192.168.20.8/Users/Lululin/Library/Containers/com.microsoft.Outlook/Data/tmp/Outlook%20Temp/Users/Lululin/Desktop/Adult%202025/MPE%20Abstract/192.168.20.8/Users/Lululin/Desktop/Adult%202025/Darcy/JLA%20Ecomm-%20MP%20Darcy%20commitment-%2009272025.xlsx?CDE593C4" TargetMode="External"/><Relationship Id="rId1" Type="http://schemas.openxmlformats.org/officeDocument/2006/relationships/externalLinkPath" Target="file:///\\CDE593C4\JLA%20Ecomm-%20MP%20Darcy%20commitment-%200927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Lululin\Library\Containers\com.microsoft.Outlook\Data\tmp\Outlook%20Temp\Users\Lululin\Library\Containers\com.microsoft.Outlook\Data\tmp\Outlook%20Temp\Users\Lululin\Library\Containers\com.microsoft.Outlook\Data\tmp\Outlook%20Temp\Users\Lululin\Desktop\Adult%202025\Adele\&#26032;&#39068;&#33394;\192.168.20.8\Users\Lululin\Desktop\Adult%202025\Darcy\S:\Kristina%20Lance-Bedding\MYTEX\POS%202015\MYTEX%20FEB-MAR%20IMPORTS.xlsx?466E77EE" TargetMode="External"/><Relationship Id="rId1" Type="http://schemas.openxmlformats.org/officeDocument/2006/relationships/externalLinkPath" Target="file:///\\466E77EE\MYTEX%20FEB-MAR%20IMPORTS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Users/ying.gu/AppData/Local/Microsoft/Windows/Temporary%20Internet%20Files/OLK784B/tex%20fleece%204-17-12%20(2)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Users/ying.gu/AppData/Local/Microsoft/Windows/Temporary%20Internet%20Files/OLK784B/tex%20fleece%204-17-12%20(2).xls?C76A8D11" TargetMode="External"/><Relationship Id="rId1" Type="http://schemas.openxmlformats.org/officeDocument/2006/relationships/externalLinkPath" Target="file:///\\C76A8D11\tex%20fleece%204-17-12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.lin/Desktop/&#36164;&#26009;/Commitment%20sheet%20format%202023.9.6.xlsx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.lin/Desktop/&#36164;&#26009;/Commitment%20sheet%20format%202023.9.6.xlsx?19E15951" TargetMode="External"/><Relationship Id="rId1" Type="http://schemas.openxmlformats.org/officeDocument/2006/relationships/externalLinkPath" Target="file:///\\19E15951\Commitment%20sheet%20format%202023.9.6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Adele/&#26032;&#39068;&#33394;/C:/Users/Minhas/AppData/Local/Microsoft/Windows/INetCache/Content.Outlook/VJ2E5VPJ/FA20%20BIG%20ONE%20JERSEY.xlsx" TargetMode="External"/><Relationship Id="rId1" Type="http://schemas.openxmlformats.org/officeDocument/2006/relationships/externalLinkPath" Target="/Users/Lululin/Desktop/Adult%202025/Adele/&#26032;&#39068;&#33394;/C:/Users/Minhas/AppData/Local/Microsoft/Windows/INetCache/Content.Outlook/VJ2E5VPJ/FA20%20BIG%20ONE%20JERSEY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Lululin\Library\Containers\com.microsoft.Outlook\Data\tmp\Outlook%20Temp\Users\Lululin\Library\Containers\com.microsoft.Outlook\Data\tmp\Outlook%20Temp\Users\Lululin\Library\Containers\com.microsoft.Outlook\Data\tmp\Outlook%20Temp\Users\Lululin\Desktop\Adult%202025\Adele\E:\Documents%20and%20Settings\zhangqing\&#26700;&#38754;\BBB\item%20set%20up\Final\BBB_Bombay_Cambay_Item%20Set%20Up_20111021.XLS?7DA14D91" TargetMode="External"/><Relationship Id="rId1" Type="http://schemas.openxmlformats.org/officeDocument/2006/relationships/externalLinkPath" Target="file:///\\7DA14D91\BBB_Bombay_Cambay_Item%20Set%20Up_20111021.XLS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DVD/AppData/Local/Microsoft/Windows/Temporary%20Internet%20Files/Content.Outlook/UNTFDTPU/ITP%20-%20SP%20PROMO%205PC%20COMF-2.xlsx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DVD/AppData/Local/Microsoft/Windows/Temporary%20Internet%20Files/Content.Outlook/UNTFDTPU/ITP%20-%20SP%20PROMO%205PC%20COMF-2.xlsx?F6469200" TargetMode="External"/><Relationship Id="rId1" Type="http://schemas.openxmlformats.org/officeDocument/2006/relationships/externalLinkPath" Target="file:///\\F6469200\ITP%20-%20SP%20PROMO%205PC%20COMF-2.xlsx" TargetMode="External"/></Relationships>
</file>

<file path=xl/externalLinks/_rels/externalLink8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192.168.20.8/&#23478;&#32442;&#20845;&#37096;/joyce/customer/CS/CS%20stock%20list(ET)-081030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192.168.20.8/&#23478;&#32442;&#20845;&#37096;/joyce/customer/CS/CS%20stock%20list(ET)-081030.xls?CC39608D" TargetMode="External"/><Relationship Id="rId1" Type="http://schemas.openxmlformats.org/officeDocument/2006/relationships/externalLinkPath" Target="file:///\\CC39608D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joyce/customer/CS/CS%20stock%20list(ET)-081030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joyce/customer/CS/CS%20stock%20list(ET)-081030.xls?6E2DE124" TargetMode="External"/><Relationship Id="rId1" Type="http://schemas.openxmlformats.org/officeDocument/2006/relationships/externalLinkPath" Target="file:///\\6E2DE124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Quote Sheet"/>
      <sheetName val="example"/>
      <sheetName val="a"/>
      <sheetName val="Q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Data"/>
      <sheetName val="ValueSelect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A20 BIG ONE JERSEY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huaiqinfen@jlachina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P19"/>
  <sheetViews>
    <sheetView workbookViewId="0">
      <selection activeCell="D4" sqref="D4"/>
    </sheetView>
  </sheetViews>
  <sheetFormatPr defaultColWidth="11.125" defaultRowHeight="15" x14ac:dyDescent="0.25"/>
  <cols>
    <col min="1" max="1" width="23" style="2" customWidth="1"/>
    <col min="2" max="2" width="22.875" style="2" customWidth="1"/>
    <col min="3" max="3" width="26" style="2" customWidth="1"/>
    <col min="4" max="4" width="33.375" style="2" customWidth="1"/>
    <col min="5" max="5" width="34.25" style="2" customWidth="1"/>
    <col min="6" max="6" width="23.875" style="2" customWidth="1"/>
    <col min="7" max="7" width="25.375" style="2" customWidth="1"/>
    <col min="8" max="8" width="17.875" style="2" customWidth="1"/>
    <col min="9" max="16384" width="11.125" style="2"/>
  </cols>
  <sheetData>
    <row r="2" spans="1:224" s="71" customFormat="1" ht="20.25" x14ac:dyDescent="0.3">
      <c r="A2" s="73" t="s">
        <v>0</v>
      </c>
      <c r="B2" s="74"/>
      <c r="C2" s="73"/>
      <c r="D2" s="74"/>
      <c r="E2" s="73"/>
      <c r="F2" s="74"/>
      <c r="G2" s="73"/>
      <c r="H2" s="74"/>
      <c r="O2" s="75"/>
      <c r="R2" s="71" t="s">
        <v>1</v>
      </c>
      <c r="W2" s="76"/>
      <c r="Y2" s="77"/>
      <c r="Z2" s="77"/>
      <c r="AA2" s="77"/>
      <c r="HF2" s="78"/>
    </row>
    <row r="3" spans="1:224" s="72" customFormat="1" ht="43.5" customHeight="1" x14ac:dyDescent="0.15">
      <c r="A3" s="79" t="s">
        <v>2</v>
      </c>
      <c r="B3" s="80" t="s">
        <v>3</v>
      </c>
      <c r="C3" s="81" t="s">
        <v>4</v>
      </c>
      <c r="D3" s="82" t="str">
        <f>_xlfn.TEXTJOIN(" ",TRUE,B5,D5,D6,B6,D4,D7)</f>
        <v>JLA Home 2026 Madison Park Ethan COMFORTER (SET)</v>
      </c>
      <c r="E3" s="83" t="s">
        <v>5</v>
      </c>
      <c r="F3" s="84" t="s">
        <v>6</v>
      </c>
      <c r="G3" s="83" t="s">
        <v>7</v>
      </c>
      <c r="H3" s="84" t="s">
        <v>8</v>
      </c>
      <c r="O3" s="85"/>
      <c r="S3" s="86"/>
      <c r="T3" s="86"/>
      <c r="U3" s="87"/>
      <c r="W3" s="88"/>
      <c r="X3" s="89"/>
      <c r="Y3" s="90"/>
      <c r="Z3" s="90"/>
      <c r="AA3" s="90"/>
      <c r="GX3" s="91"/>
      <c r="HB3" s="92" t="s">
        <v>9</v>
      </c>
      <c r="HC3" s="92" t="s">
        <v>10</v>
      </c>
      <c r="HD3" s="92" t="s">
        <v>11</v>
      </c>
      <c r="HE3" s="92" t="s">
        <v>12</v>
      </c>
      <c r="HF3" s="92"/>
      <c r="HG3" s="92" t="s">
        <v>13</v>
      </c>
      <c r="HH3" s="92" t="s">
        <v>14</v>
      </c>
      <c r="HI3" s="92" t="s">
        <v>15</v>
      </c>
      <c r="HJ3" s="92" t="s">
        <v>16</v>
      </c>
      <c r="HK3" s="92"/>
      <c r="HL3" s="92"/>
      <c r="HM3" s="92"/>
      <c r="HN3" s="92"/>
      <c r="HO3" s="92"/>
      <c r="HP3" s="92"/>
    </row>
    <row r="4" spans="1:224" s="72" customFormat="1" ht="33.950000000000003" customHeight="1" x14ac:dyDescent="0.15">
      <c r="A4" s="93" t="s">
        <v>17</v>
      </c>
      <c r="B4" s="80" t="s">
        <v>18</v>
      </c>
      <c r="C4" s="94" t="s">
        <v>19</v>
      </c>
      <c r="D4" s="80" t="s">
        <v>20</v>
      </c>
      <c r="E4" s="83" t="s">
        <v>21</v>
      </c>
      <c r="F4" s="84" t="s">
        <v>22</v>
      </c>
      <c r="G4" s="83" t="s">
        <v>23</v>
      </c>
      <c r="H4" s="84" t="s">
        <v>24</v>
      </c>
      <c r="O4" s="85"/>
      <c r="S4" s="86"/>
      <c r="T4" s="86"/>
      <c r="U4" s="87"/>
      <c r="W4" s="88"/>
      <c r="X4" s="89"/>
      <c r="Y4" s="90"/>
      <c r="Z4" s="90"/>
      <c r="AA4" s="90"/>
      <c r="GX4" s="91"/>
      <c r="HB4" s="95" t="s">
        <v>25</v>
      </c>
      <c r="HC4" s="96" t="s">
        <v>6</v>
      </c>
      <c r="HD4" s="92" t="s">
        <v>26</v>
      </c>
      <c r="HE4" s="92" t="s">
        <v>27</v>
      </c>
      <c r="HF4" s="92" t="s">
        <v>28</v>
      </c>
      <c r="HG4" s="92"/>
      <c r="HH4" s="95"/>
      <c r="HI4" s="92"/>
      <c r="HJ4" s="92"/>
      <c r="HK4" s="92"/>
      <c r="HL4" s="92"/>
      <c r="HM4" s="92"/>
      <c r="HN4" s="92"/>
      <c r="HO4" s="92"/>
      <c r="HP4" s="92"/>
    </row>
    <row r="5" spans="1:224" s="71" customFormat="1" ht="15" customHeight="1" x14ac:dyDescent="0.25">
      <c r="A5" s="97" t="s">
        <v>29</v>
      </c>
      <c r="B5" s="98" t="s">
        <v>18</v>
      </c>
      <c r="C5" s="99" t="s">
        <v>30</v>
      </c>
      <c r="D5" s="98">
        <v>2026</v>
      </c>
      <c r="E5" s="100" t="s">
        <v>31</v>
      </c>
      <c r="F5" s="101" t="s">
        <v>32</v>
      </c>
      <c r="G5" s="100" t="s">
        <v>33</v>
      </c>
      <c r="H5" s="101" t="s">
        <v>34</v>
      </c>
      <c r="O5" s="75"/>
      <c r="S5" s="102"/>
      <c r="T5" s="102"/>
      <c r="U5" s="87"/>
      <c r="W5" s="76"/>
      <c r="X5" s="103"/>
      <c r="Y5" s="77"/>
      <c r="Z5" s="77"/>
      <c r="AA5" s="77"/>
      <c r="GX5" s="78"/>
      <c r="HB5" s="104"/>
      <c r="HC5" s="105"/>
      <c r="HD5" s="106"/>
      <c r="HE5" s="106"/>
      <c r="HF5" s="106"/>
      <c r="HG5" s="106"/>
      <c r="HH5" s="104"/>
      <c r="HI5" s="106"/>
      <c r="HJ5" s="106"/>
      <c r="HK5" s="106"/>
      <c r="HL5" s="106"/>
      <c r="HM5" s="106"/>
      <c r="HN5" s="106"/>
      <c r="HO5" s="106"/>
      <c r="HP5" s="106"/>
    </row>
    <row r="6" spans="1:224" s="71" customFormat="1" ht="15" customHeight="1" x14ac:dyDescent="0.25">
      <c r="A6" s="97" t="s">
        <v>35</v>
      </c>
      <c r="B6" s="49" t="s">
        <v>36</v>
      </c>
      <c r="C6" s="99" t="s">
        <v>37</v>
      </c>
      <c r="D6" s="98"/>
      <c r="E6" s="100" t="s">
        <v>38</v>
      </c>
      <c r="F6" s="101"/>
      <c r="G6" s="100" t="s">
        <v>39</v>
      </c>
      <c r="H6" s="101" t="s">
        <v>40</v>
      </c>
      <c r="O6" s="75"/>
      <c r="S6" s="107"/>
      <c r="T6" s="107"/>
      <c r="U6" s="103"/>
      <c r="V6" s="103"/>
      <c r="W6" s="108"/>
      <c r="X6" s="109"/>
      <c r="Y6" s="77"/>
      <c r="Z6" s="77"/>
      <c r="AA6" s="77"/>
      <c r="GT6" s="110"/>
      <c r="GU6" s="111"/>
      <c r="GV6" s="110"/>
      <c r="GW6" s="111"/>
      <c r="GX6" s="112"/>
      <c r="GY6" s="110"/>
      <c r="GZ6" s="110"/>
      <c r="HB6" s="113" t="s">
        <v>41</v>
      </c>
      <c r="HC6" s="113" t="s">
        <v>42</v>
      </c>
      <c r="HD6" s="114" t="s">
        <v>22</v>
      </c>
      <c r="HE6" s="115" t="s">
        <v>43</v>
      </c>
      <c r="HF6" s="116"/>
      <c r="HG6" s="104"/>
      <c r="HH6" s="104"/>
      <c r="HI6" s="106"/>
      <c r="HJ6" s="106"/>
      <c r="HK6" s="106"/>
      <c r="HL6" s="106"/>
      <c r="HM6" s="106"/>
      <c r="HN6" s="106"/>
      <c r="HO6" s="106"/>
      <c r="HP6" s="106"/>
    </row>
    <row r="7" spans="1:224" s="71" customFormat="1" ht="15" customHeight="1" x14ac:dyDescent="0.25">
      <c r="A7" s="117" t="s">
        <v>44</v>
      </c>
      <c r="B7" s="98"/>
      <c r="C7" s="118" t="s">
        <v>45</v>
      </c>
      <c r="D7" s="2" t="s">
        <v>46</v>
      </c>
      <c r="E7" s="100" t="s">
        <v>47</v>
      </c>
      <c r="F7" s="119" t="s">
        <v>48</v>
      </c>
      <c r="G7" s="120" t="s">
        <v>49</v>
      </c>
      <c r="H7" s="101"/>
      <c r="O7" s="75"/>
      <c r="S7" s="102"/>
      <c r="T7" s="102"/>
      <c r="U7" s="87"/>
      <c r="W7" s="76"/>
      <c r="X7" s="89"/>
      <c r="Y7" s="77"/>
      <c r="Z7" s="77"/>
      <c r="AA7" s="77"/>
      <c r="GT7" s="121"/>
      <c r="GU7" s="121"/>
      <c r="GV7" s="122"/>
      <c r="GW7" s="123"/>
      <c r="GX7" s="112"/>
      <c r="GY7" s="110"/>
      <c r="GZ7" s="110"/>
      <c r="HB7" s="104" t="s">
        <v>50</v>
      </c>
      <c r="HC7" s="104" t="s">
        <v>51</v>
      </c>
      <c r="HD7" s="116" t="s">
        <v>52</v>
      </c>
      <c r="HE7" s="124" t="s">
        <v>53</v>
      </c>
      <c r="HF7" s="124" t="s">
        <v>54</v>
      </c>
      <c r="HG7" s="104" t="s">
        <v>55</v>
      </c>
      <c r="HH7" s="104" t="s">
        <v>56</v>
      </c>
      <c r="HI7" s="106" t="s">
        <v>57</v>
      </c>
      <c r="HJ7" s="106"/>
      <c r="HK7" s="106"/>
      <c r="HL7" s="106"/>
      <c r="HM7" s="106"/>
      <c r="HN7" s="106"/>
      <c r="HO7" s="106"/>
      <c r="HP7" s="106"/>
    </row>
    <row r="8" spans="1:224" s="71" customFormat="1" ht="15" customHeight="1" x14ac:dyDescent="0.25">
      <c r="A8" s="125" t="s">
        <v>58</v>
      </c>
      <c r="B8" s="126"/>
      <c r="C8" s="127" t="s">
        <v>59</v>
      </c>
      <c r="D8" s="126" t="s">
        <v>60</v>
      </c>
      <c r="E8" s="128" t="s">
        <v>61</v>
      </c>
      <c r="F8" s="101" t="s">
        <v>62</v>
      </c>
      <c r="G8" s="129" t="s">
        <v>63</v>
      </c>
      <c r="H8" s="98" t="s">
        <v>64</v>
      </c>
      <c r="O8" s="75"/>
      <c r="S8" s="102"/>
      <c r="T8" s="102"/>
      <c r="U8" s="87"/>
      <c r="W8" s="76"/>
      <c r="X8" s="89"/>
      <c r="Y8" s="77"/>
      <c r="Z8" s="77"/>
      <c r="AA8" s="77"/>
      <c r="GT8" s="121"/>
      <c r="GU8" s="121"/>
      <c r="GV8" s="122"/>
      <c r="GW8" s="123"/>
      <c r="GX8" s="112"/>
      <c r="GY8" s="110"/>
      <c r="GZ8" s="110"/>
      <c r="HB8" s="104"/>
      <c r="HC8" s="104"/>
      <c r="HD8" s="116"/>
      <c r="HE8" s="124"/>
      <c r="HF8" s="124"/>
      <c r="HG8" s="104"/>
      <c r="HH8" s="104"/>
      <c r="HI8" s="106"/>
      <c r="HJ8" s="106"/>
      <c r="HK8" s="106"/>
      <c r="HL8" s="106"/>
      <c r="HM8" s="106"/>
      <c r="HN8" s="106"/>
      <c r="HO8" s="106"/>
      <c r="HP8" s="106"/>
    </row>
    <row r="9" spans="1:224" x14ac:dyDescent="0.25">
      <c r="A9" s="117" t="s">
        <v>65</v>
      </c>
      <c r="B9" s="130"/>
      <c r="C9" s="117" t="s">
        <v>66</v>
      </c>
      <c r="D9" s="131" t="s">
        <v>67</v>
      </c>
      <c r="E9" s="117" t="s">
        <v>68</v>
      </c>
      <c r="F9" s="98" t="s">
        <v>69</v>
      </c>
    </row>
    <row r="10" spans="1:224" x14ac:dyDescent="0.25">
      <c r="C10" s="117" t="s">
        <v>70</v>
      </c>
      <c r="D10" s="132">
        <v>46150</v>
      </c>
      <c r="E10" s="117" t="s">
        <v>71</v>
      </c>
      <c r="F10" s="130"/>
    </row>
    <row r="11" spans="1:224" x14ac:dyDescent="0.25">
      <c r="C11" s="117" t="s">
        <v>72</v>
      </c>
      <c r="D11" s="130"/>
      <c r="E11" s="117" t="s">
        <v>73</v>
      </c>
      <c r="F11" s="130" t="s">
        <v>74</v>
      </c>
    </row>
    <row r="13" spans="1:224" x14ac:dyDescent="0.25">
      <c r="D13" s="133"/>
    </row>
    <row r="14" spans="1:224" x14ac:dyDescent="0.25">
      <c r="A14" s="2" t="s">
        <v>65</v>
      </c>
      <c r="D14" s="133"/>
    </row>
    <row r="15" spans="1:224" x14ac:dyDescent="0.25">
      <c r="A15" s="2" t="s">
        <v>75</v>
      </c>
    </row>
    <row r="16" spans="1:224" x14ac:dyDescent="0.25">
      <c r="A16" s="2" t="s">
        <v>76</v>
      </c>
    </row>
    <row r="17" spans="1:1" x14ac:dyDescent="0.25">
      <c r="A17" s="2" t="s">
        <v>77</v>
      </c>
    </row>
    <row r="18" spans="1:1" x14ac:dyDescent="0.25">
      <c r="A18" s="2" t="s">
        <v>78</v>
      </c>
    </row>
    <row r="19" spans="1:1" x14ac:dyDescent="0.25">
      <c r="A19" s="2" t="s">
        <v>79</v>
      </c>
    </row>
  </sheetData>
  <protectedRanges>
    <protectedRange sqref="HB4:HC8 HH4:HH8 HD6:HG8 GT6:GZ8" name="区域1_1"/>
  </protectedRanges>
  <phoneticPr fontId="37" type="noConversion"/>
  <dataValidations count="1">
    <dataValidation type="list" allowBlank="1" showInputMessage="1" showErrorMessage="1" sqref="IJ4:IJ5 IJ7:IJ8 IL3:IL8" xr:uid="{00000000-0002-0000-0000-00000A000000}">
      <formula1>#REF!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0000000}">
          <x14:formula1>
            <xm:f>'C:\Users\Lululin\Library\Containers\com.microsoft.Outlook\Data\tmp\Outlook Temp\192.168.20.8\Users\Lululin\Library\Containers\com.microsoft.Outlook\Data\tmp\Outlook Temp\Users\Lululin\Desktop\Adult 2025\MPE Abstract\192.168.20.8\Users\Lululin\Desktop\Adult 2025\Darcy\[JLA Ecomm- MP Darcy commitment- 09272025.xlsx]Data'!#REF!</xm:f>
          </x14:formula1>
          <xm:sqref>B3 H3 D5 F7 B8 H8 D11 F11 H5:H6</xm:sqref>
        </x14:dataValidation>
        <x14:dataValidation type="list" allowBlank="1" showInputMessage="1" showErrorMessage="1" xr:uid="{00000000-0002-0000-0000-000001000000}">
          <x14:formula1>
            <xm:f>Data!$F$2:$F$3</xm:f>
          </x14:formula1>
          <xm:sqref>F3</xm:sqref>
        </x14:dataValidation>
        <x14:dataValidation type="list" allowBlank="1" showInputMessage="1" showErrorMessage="1" xr:uid="{00000000-0002-0000-0000-000002000000}">
          <x14:formula1>
            <xm:f>Data!$G$2:$G$8</xm:f>
          </x14:formula1>
          <xm:sqref>F4</xm:sqref>
        </x14:dataValidation>
        <x14:dataValidation type="list" allowBlank="1" showInputMessage="1" showErrorMessage="1" xr:uid="{00000000-0002-0000-0000-000003000000}">
          <x14:formula1>
            <xm:f>ValueSelect!$D$2:$D$296</xm:f>
          </x14:formula1>
          <xm:sqref>B6</xm:sqref>
        </x14:dataValidation>
        <x14:dataValidation type="list" allowBlank="1" showInputMessage="1" showErrorMessage="1" xr:uid="{00000000-0002-0000-0000-000004000000}">
          <x14:formula1>
            <xm:f>Data!$C$3:$C$7</xm:f>
          </x14:formula1>
          <xm:sqref>D6</xm:sqref>
        </x14:dataValidation>
        <x14:dataValidation type="list" allowBlank="1" showInputMessage="1" showErrorMessage="1" xr:uid="{00000000-0002-0000-0000-000005000000}">
          <x14:formula1>
            <xm:f>'C:\Users\Lululin\Library\Containers\com.microsoft.Outlook\Data\tmp\Outlook Temp\192.168.20.8\Users\Lululin\Library\Containers\com.microsoft.Outlook\Data\tmp\Outlook Temp\Users\Lululin\Desktop\Adult 2025\MPE Abstract\192.168.20.8\Users\Lululin\Desktop\Adult 2025\Darcy\[JLA Ecomm- MP Darcy commitment- 09272025.xlsx]ValueSelect'!#REF!</xm:f>
          </x14:formula1>
          <xm:sqref>B7 H7 B4:B5 F9:F10</xm:sqref>
        </x14:dataValidation>
        <x14:dataValidation type="list" allowBlank="1" showInputMessage="1" showErrorMessage="1" xr:uid="{00000000-0002-0000-0000-000006000000}">
          <x14:formula1>
            <xm:f>ValueSelect!$F$2:$F$21</xm:f>
          </x14:formula1>
          <xm:sqref>D7</xm:sqref>
        </x14:dataValidation>
        <x14:dataValidation type="list" allowBlank="1" showInputMessage="1" showErrorMessage="1" xr:uid="{00000000-0002-0000-0000-000007000000}">
          <x14:formula1>
            <xm:f>ValueSelect!$H$3:$H$18</xm:f>
          </x14:formula1>
          <xm:sqref>F8</xm:sqref>
        </x14:dataValidation>
        <x14:dataValidation type="list" allowBlank="1" showInputMessage="1" showErrorMessage="1" xr:uid="{00000000-0002-0000-0000-000008000000}">
          <x14:formula1>
            <xm:f>Data!$E$2:$E$6</xm:f>
          </x14:formula1>
          <xm:sqref>D9</xm:sqref>
        </x14:dataValidation>
        <x14:dataValidation type="list" allowBlank="1" showInputMessage="1" showErrorMessage="1" xr:uid="{00000000-0002-0000-0000-000009000000}">
          <x14:formula1>
            <xm:f>Data!$H$2:$H$9</xm:f>
          </x14:formula1>
          <xm:sqref>F5:F6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BC8"/>
  <sheetViews>
    <sheetView tabSelected="1" topLeftCell="W1" zoomScale="70" zoomScaleNormal="70" workbookViewId="0">
      <selection activeCell="AR15" sqref="AR15"/>
    </sheetView>
  </sheetViews>
  <sheetFormatPr defaultColWidth="9.25" defaultRowHeight="13.5" x14ac:dyDescent="0.15"/>
  <cols>
    <col min="2" max="2" width="36" customWidth="1"/>
    <col min="3" max="3" width="16.5" customWidth="1"/>
    <col min="4" max="4" width="21.75" customWidth="1"/>
    <col min="5" max="5" width="11.5" customWidth="1"/>
    <col min="6" max="6" width="13.875" customWidth="1"/>
    <col min="8" max="8" width="19.75" customWidth="1"/>
    <col min="9" max="9" width="18.125" customWidth="1"/>
    <col min="10" max="10" width="53.375" customWidth="1"/>
    <col min="11" max="11" width="20.125" customWidth="1"/>
    <col min="12" max="12" width="34.25" customWidth="1"/>
    <col min="13" max="13" width="11" customWidth="1"/>
    <col min="14" max="15" width="12.5" customWidth="1"/>
    <col min="16" max="16" width="11.75" customWidth="1"/>
    <col min="17" max="17" width="9.875" customWidth="1"/>
    <col min="18" max="18" width="12.125" customWidth="1"/>
    <col min="19" max="19" width="11.5" customWidth="1"/>
    <col min="20" max="21" width="9.25" customWidth="1"/>
    <col min="22" max="22" width="19.75" customWidth="1"/>
    <col min="23" max="27" width="9.25" customWidth="1"/>
    <col min="28" max="28" width="14.375" customWidth="1"/>
    <col min="29" max="29" width="13.75" customWidth="1"/>
    <col min="30" max="30" width="11.75" customWidth="1"/>
    <col min="31" max="31" width="10.75" customWidth="1"/>
    <col min="32" max="32" width="16" customWidth="1"/>
    <col min="33" max="33" width="9.5" customWidth="1"/>
    <col min="34" max="37" width="9.25" customWidth="1"/>
    <col min="38" max="38" width="9.5" customWidth="1"/>
    <col min="39" max="39" width="9.25" customWidth="1"/>
    <col min="40" max="40" width="13.375" customWidth="1"/>
    <col min="41" max="41" width="14.625" customWidth="1"/>
    <col min="42" max="43" width="9.25" customWidth="1"/>
    <col min="44" max="44" width="11.375" customWidth="1"/>
    <col min="45" max="45" width="9.25" customWidth="1"/>
    <col min="46" max="46" width="14.125" customWidth="1"/>
    <col min="47" max="51" width="11.875" customWidth="1"/>
    <col min="52" max="52" width="14.25" customWidth="1"/>
    <col min="53" max="55" width="9.25" hidden="1" customWidth="1"/>
    <col min="58" max="58" width="12.875"/>
  </cols>
  <sheetData>
    <row r="1" spans="1:55" s="22" customFormat="1" ht="63.6" customHeight="1" x14ac:dyDescent="0.25">
      <c r="A1" s="23" t="s">
        <v>80</v>
      </c>
      <c r="B1" s="23" t="s">
        <v>81</v>
      </c>
      <c r="C1" s="24" t="s">
        <v>82</v>
      </c>
      <c r="D1" s="25" t="s">
        <v>35</v>
      </c>
      <c r="E1" s="25" t="s">
        <v>44</v>
      </c>
      <c r="F1" s="26" t="s">
        <v>83</v>
      </c>
      <c r="G1" s="24" t="s">
        <v>84</v>
      </c>
      <c r="H1" s="27" t="s">
        <v>85</v>
      </c>
      <c r="I1" s="27" t="s">
        <v>86</v>
      </c>
      <c r="J1" s="27" t="s">
        <v>87</v>
      </c>
      <c r="K1" s="27" t="s">
        <v>88</v>
      </c>
      <c r="L1" s="27" t="s">
        <v>89</v>
      </c>
      <c r="M1" s="27" t="s">
        <v>90</v>
      </c>
      <c r="N1" s="24" t="s">
        <v>91</v>
      </c>
      <c r="O1" s="24" t="s">
        <v>92</v>
      </c>
      <c r="P1" s="27" t="s">
        <v>93</v>
      </c>
      <c r="Q1" s="28" t="s">
        <v>94</v>
      </c>
      <c r="R1" s="29" t="s">
        <v>95</v>
      </c>
      <c r="S1" s="30" t="s">
        <v>96</v>
      </c>
      <c r="T1" s="31" t="s">
        <v>97</v>
      </c>
      <c r="U1" s="32" t="s">
        <v>98</v>
      </c>
      <c r="V1" s="33" t="s">
        <v>99</v>
      </c>
      <c r="W1" s="34" t="s">
        <v>100</v>
      </c>
      <c r="X1" s="34" t="s">
        <v>101</v>
      </c>
      <c r="Y1" s="34" t="s">
        <v>102</v>
      </c>
      <c r="Z1" s="35" t="s">
        <v>103</v>
      </c>
      <c r="AA1" s="36" t="s">
        <v>104</v>
      </c>
      <c r="AB1" s="37" t="s">
        <v>105</v>
      </c>
      <c r="AC1" s="38" t="s">
        <v>106</v>
      </c>
      <c r="AD1" s="23" t="s">
        <v>107</v>
      </c>
      <c r="AE1" s="39" t="s">
        <v>108</v>
      </c>
      <c r="AF1" s="23" t="s">
        <v>109</v>
      </c>
      <c r="AG1" s="40" t="s">
        <v>110</v>
      </c>
      <c r="AH1" s="39" t="s">
        <v>111</v>
      </c>
      <c r="AI1" s="39" t="s">
        <v>112</v>
      </c>
      <c r="AJ1" s="40" t="s">
        <v>113</v>
      </c>
      <c r="AK1" s="39" t="s">
        <v>114</v>
      </c>
      <c r="AL1" s="40" t="s">
        <v>115</v>
      </c>
      <c r="AM1" s="39" t="s">
        <v>116</v>
      </c>
      <c r="AN1" s="40" t="s">
        <v>117</v>
      </c>
      <c r="AO1" s="39" t="s">
        <v>118</v>
      </c>
      <c r="AP1" s="39" t="s">
        <v>119</v>
      </c>
      <c r="AQ1" s="33" t="s">
        <v>120</v>
      </c>
      <c r="AR1" s="40" t="s">
        <v>121</v>
      </c>
      <c r="AS1" s="39" t="s">
        <v>122</v>
      </c>
      <c r="AT1" s="39" t="s">
        <v>123</v>
      </c>
      <c r="AU1" s="41" t="s">
        <v>124</v>
      </c>
      <c r="AV1" s="42" t="s">
        <v>125</v>
      </c>
      <c r="AW1" s="41" t="s">
        <v>126</v>
      </c>
      <c r="AX1" s="43" t="s">
        <v>127</v>
      </c>
      <c r="AY1" s="44" t="s">
        <v>128</v>
      </c>
      <c r="AZ1" s="45" t="s">
        <v>129</v>
      </c>
      <c r="BA1" s="46" t="s">
        <v>139</v>
      </c>
      <c r="BB1" s="47" t="s">
        <v>130</v>
      </c>
      <c r="BC1" s="47" t="s">
        <v>131</v>
      </c>
    </row>
    <row r="2" spans="1:55" ht="69" customHeight="1" x14ac:dyDescent="0.25">
      <c r="A2" s="48">
        <v>1</v>
      </c>
      <c r="B2" s="134"/>
      <c r="C2" s="136"/>
      <c r="D2" s="49" t="s">
        <v>36</v>
      </c>
      <c r="E2" s="46"/>
      <c r="F2" s="46" t="s">
        <v>46</v>
      </c>
      <c r="G2" s="46" t="s">
        <v>20</v>
      </c>
      <c r="H2" s="46" t="s">
        <v>140</v>
      </c>
      <c r="I2" s="46" t="s">
        <v>141</v>
      </c>
      <c r="J2" s="50" t="s">
        <v>132</v>
      </c>
      <c r="K2" s="46" t="s">
        <v>133</v>
      </c>
      <c r="L2" s="51" t="s">
        <v>142</v>
      </c>
      <c r="M2" s="46" t="s">
        <v>134</v>
      </c>
      <c r="N2" s="52"/>
      <c r="O2" s="52"/>
      <c r="P2" s="46" t="s">
        <v>135</v>
      </c>
      <c r="Q2" s="53">
        <v>126.23</v>
      </c>
      <c r="R2" s="54">
        <v>7.65</v>
      </c>
      <c r="S2" s="55">
        <v>16.5</v>
      </c>
      <c r="T2" s="55">
        <v>16.5</v>
      </c>
      <c r="U2" s="56"/>
      <c r="V2" s="46" t="s">
        <v>136</v>
      </c>
      <c r="W2" s="57">
        <v>46</v>
      </c>
      <c r="X2" s="57">
        <v>36</v>
      </c>
      <c r="Y2" s="57">
        <v>21</v>
      </c>
      <c r="Z2" s="58">
        <v>2</v>
      </c>
      <c r="AA2" s="59">
        <v>1</v>
      </c>
      <c r="AB2" s="60">
        <f t="shared" ref="AB2:AB7" si="0">IF(W2="","",W2*X2*Y2/1000000)</f>
        <v>3.4776000000000001E-2</v>
      </c>
      <c r="AC2" s="61">
        <f t="shared" ref="AC2:AC7" si="1">IF(AA2="","",65/AB2*AA2)</f>
        <v>1869.105129974695</v>
      </c>
      <c r="AD2" s="62">
        <v>3700</v>
      </c>
      <c r="AE2" s="63">
        <f t="shared" ref="AE2:AE7" si="2">IF(ISERROR(AD2/AC2),"",AD2/AC2)</f>
        <v>1.9795569230769232</v>
      </c>
      <c r="AF2" s="46" t="s">
        <v>137</v>
      </c>
      <c r="AG2" s="64">
        <f t="shared" ref="AG2:AG7" si="3">12.8%+10%</f>
        <v>0.22800000000000001</v>
      </c>
      <c r="AH2" s="63">
        <f t="shared" ref="AH2:AH7" si="4">IF(ISERROR(T2*AG2),"",T2*AG2)</f>
        <v>3.762</v>
      </c>
      <c r="AI2" s="63">
        <f t="shared" ref="AI2:AI7" si="5">IF(ISERROR(T2+AE2+AH2),"",T2+AE2+AH2)</f>
        <v>22.241556923076924</v>
      </c>
      <c r="AJ2" s="65">
        <v>0.31</v>
      </c>
      <c r="AK2" s="63">
        <f t="shared" ref="AK2:AK7" si="6">IF(ISERROR(AW2*AJ2),"",AW2*AJ2)</f>
        <v>16.180202000000001</v>
      </c>
      <c r="AL2" s="65"/>
      <c r="AM2" s="63">
        <f t="shared" ref="AM2:AM7" si="7">IF(ISERROR(AW2*AL2),"",AW2*AL2)</f>
        <v>0</v>
      </c>
      <c r="AN2" s="65">
        <v>0.1</v>
      </c>
      <c r="AO2" s="63">
        <f t="shared" ref="AO2:AO7" si="8">IF(ISERROR(AW2*AN2),"",AW2*AN2)</f>
        <v>5.2194200000000004</v>
      </c>
      <c r="AP2" s="63"/>
      <c r="AQ2" s="46"/>
      <c r="AR2" s="65"/>
      <c r="AS2" s="63">
        <f t="shared" ref="AS2:AS7" si="9">IF(ISERROR(AW2*AR2),"",AW2*AR2)</f>
        <v>0</v>
      </c>
      <c r="AT2" s="63">
        <f t="shared" ref="AT2:AT7" si="10">IF(ISERROR(AK2+AM2+AO2+AP2+AS2),"",AK2+AM2+AO2+AP2+AS2)</f>
        <v>21.399622000000001</v>
      </c>
      <c r="AU2" s="63">
        <f t="shared" ref="AU2:AU7" si="11">IF(ISERROR(AI2+AT2),"",AI2+AT2)</f>
        <v>43.641178923076922</v>
      </c>
      <c r="AV2" s="66">
        <f t="shared" ref="AV2:AV7" si="12">IF(ISERROR((AW2-AU2)/AW2),"",(AW2-AU2)/AW2)</f>
        <v>0.16386918617246898</v>
      </c>
      <c r="AW2" s="63">
        <f t="shared" ref="AW2:AW7" si="13">IF(ISERROR(AX2*(1-AY2)),"",AX2*(1-AY2))</f>
        <v>52.194200000000002</v>
      </c>
      <c r="AX2" s="67">
        <v>89.99</v>
      </c>
      <c r="AY2" s="65">
        <v>0.42</v>
      </c>
      <c r="AZ2" s="68">
        <f t="shared" ref="AZ2:AZ7" si="14">SUM(BA2)</f>
        <v>396</v>
      </c>
      <c r="BA2" s="69">
        <v>396</v>
      </c>
      <c r="BB2" s="59"/>
      <c r="BC2" s="69"/>
    </row>
    <row r="3" spans="1:55" ht="69" customHeight="1" x14ac:dyDescent="0.25">
      <c r="A3" s="48">
        <v>2</v>
      </c>
      <c r="B3" s="134"/>
      <c r="C3" s="136"/>
      <c r="D3" s="49" t="s">
        <v>36</v>
      </c>
      <c r="E3" s="46"/>
      <c r="F3" s="46" t="s">
        <v>46</v>
      </c>
      <c r="G3" s="46" t="s">
        <v>20</v>
      </c>
      <c r="H3" s="46" t="s">
        <v>140</v>
      </c>
      <c r="I3" s="46" t="s">
        <v>141</v>
      </c>
      <c r="J3" s="50" t="s">
        <v>132</v>
      </c>
      <c r="K3" s="46" t="s">
        <v>133</v>
      </c>
      <c r="L3" s="51" t="s">
        <v>143</v>
      </c>
      <c r="M3" s="46" t="s">
        <v>134</v>
      </c>
      <c r="N3" s="52"/>
      <c r="O3" s="52"/>
      <c r="P3" s="46" t="s">
        <v>135</v>
      </c>
      <c r="Q3" s="53">
        <v>137.12</v>
      </c>
      <c r="R3" s="54">
        <v>7.65</v>
      </c>
      <c r="S3" s="55">
        <v>17.920000000000002</v>
      </c>
      <c r="T3" s="55">
        <v>17.920000000000002</v>
      </c>
      <c r="U3" s="56"/>
      <c r="V3" s="46" t="s">
        <v>136</v>
      </c>
      <c r="W3" s="57">
        <v>46</v>
      </c>
      <c r="X3" s="57">
        <v>36</v>
      </c>
      <c r="Y3" s="57">
        <v>23</v>
      </c>
      <c r="Z3" s="58">
        <v>2</v>
      </c>
      <c r="AA3" s="59">
        <v>1</v>
      </c>
      <c r="AB3" s="60">
        <f t="shared" si="0"/>
        <v>3.8087999999999997E-2</v>
      </c>
      <c r="AC3" s="61">
        <f t="shared" si="1"/>
        <v>1706.5742491073306</v>
      </c>
      <c r="AD3" s="62">
        <v>3700</v>
      </c>
      <c r="AE3" s="63">
        <f t="shared" si="2"/>
        <v>2.1680861538461538</v>
      </c>
      <c r="AF3" s="46" t="s">
        <v>137</v>
      </c>
      <c r="AG3" s="64">
        <f t="shared" si="3"/>
        <v>0.22800000000000001</v>
      </c>
      <c r="AH3" s="63">
        <f t="shared" si="4"/>
        <v>4.0857600000000005</v>
      </c>
      <c r="AI3" s="63">
        <f t="shared" si="5"/>
        <v>24.173846153846156</v>
      </c>
      <c r="AJ3" s="65">
        <v>0.31</v>
      </c>
      <c r="AK3" s="63">
        <f t="shared" si="6"/>
        <v>17.978202000000003</v>
      </c>
      <c r="AL3" s="65"/>
      <c r="AM3" s="63">
        <f t="shared" si="7"/>
        <v>0</v>
      </c>
      <c r="AN3" s="65">
        <v>0.1</v>
      </c>
      <c r="AO3" s="63">
        <f t="shared" si="8"/>
        <v>5.7994200000000014</v>
      </c>
      <c r="AP3" s="63"/>
      <c r="AQ3" s="46"/>
      <c r="AR3" s="65"/>
      <c r="AS3" s="63">
        <f t="shared" si="9"/>
        <v>0</v>
      </c>
      <c r="AT3" s="63">
        <f t="shared" si="10"/>
        <v>23.777622000000004</v>
      </c>
      <c r="AU3" s="63">
        <f t="shared" si="11"/>
        <v>47.951468153846164</v>
      </c>
      <c r="AV3" s="66">
        <f t="shared" si="12"/>
        <v>0.17316786585820376</v>
      </c>
      <c r="AW3" s="63">
        <f t="shared" si="13"/>
        <v>57.994200000000006</v>
      </c>
      <c r="AX3" s="67">
        <v>99.99</v>
      </c>
      <c r="AY3" s="65">
        <v>0.42</v>
      </c>
      <c r="AZ3" s="68">
        <f t="shared" si="14"/>
        <v>198</v>
      </c>
      <c r="BA3" s="69">
        <v>198</v>
      </c>
      <c r="BB3" s="59"/>
      <c r="BC3" s="69"/>
    </row>
    <row r="4" spans="1:55" ht="69" customHeight="1" x14ac:dyDescent="0.25">
      <c r="A4" s="48">
        <v>3</v>
      </c>
      <c r="B4" s="134"/>
      <c r="C4" s="136"/>
      <c r="D4" s="49" t="s">
        <v>36</v>
      </c>
      <c r="E4" s="46"/>
      <c r="F4" s="46" t="s">
        <v>46</v>
      </c>
      <c r="G4" s="46" t="s">
        <v>20</v>
      </c>
      <c r="H4" s="46" t="s">
        <v>140</v>
      </c>
      <c r="I4" s="46" t="s">
        <v>141</v>
      </c>
      <c r="J4" s="50" t="s">
        <v>132</v>
      </c>
      <c r="K4" s="46" t="s">
        <v>133</v>
      </c>
      <c r="L4" s="51" t="s">
        <v>144</v>
      </c>
      <c r="M4" s="46" t="s">
        <v>134</v>
      </c>
      <c r="N4" s="52"/>
      <c r="O4" s="52"/>
      <c r="P4" s="46" t="s">
        <v>135</v>
      </c>
      <c r="Q4" s="53">
        <v>143.22</v>
      </c>
      <c r="R4" s="54">
        <v>7.65</v>
      </c>
      <c r="S4" s="55">
        <v>18.72</v>
      </c>
      <c r="T4" s="55">
        <v>18.72</v>
      </c>
      <c r="U4" s="56"/>
      <c r="V4" s="46" t="s">
        <v>136</v>
      </c>
      <c r="W4" s="57">
        <v>46</v>
      </c>
      <c r="X4" s="57">
        <v>36</v>
      </c>
      <c r="Y4" s="57">
        <v>25</v>
      </c>
      <c r="Z4" s="58">
        <v>2</v>
      </c>
      <c r="AA4" s="59">
        <v>1</v>
      </c>
      <c r="AB4" s="60">
        <f t="shared" si="0"/>
        <v>4.1399999999999999E-2</v>
      </c>
      <c r="AC4" s="61">
        <f t="shared" si="1"/>
        <v>1570.0483091787439</v>
      </c>
      <c r="AD4" s="62">
        <v>3700</v>
      </c>
      <c r="AE4" s="63">
        <f t="shared" si="2"/>
        <v>2.3566153846153846</v>
      </c>
      <c r="AF4" s="46" t="s">
        <v>137</v>
      </c>
      <c r="AG4" s="64">
        <f t="shared" si="3"/>
        <v>0.22800000000000001</v>
      </c>
      <c r="AH4" s="63">
        <f t="shared" si="4"/>
        <v>4.26816</v>
      </c>
      <c r="AI4" s="63">
        <f t="shared" si="5"/>
        <v>25.344775384615382</v>
      </c>
      <c r="AJ4" s="65">
        <v>0.31</v>
      </c>
      <c r="AK4" s="63">
        <f t="shared" si="6"/>
        <v>19.776202000000001</v>
      </c>
      <c r="AL4" s="65"/>
      <c r="AM4" s="63">
        <f t="shared" si="7"/>
        <v>0</v>
      </c>
      <c r="AN4" s="65">
        <v>0.1</v>
      </c>
      <c r="AO4" s="63">
        <f t="shared" si="8"/>
        <v>6.3794200000000005</v>
      </c>
      <c r="AP4" s="63"/>
      <c r="AQ4" s="46"/>
      <c r="AR4" s="65"/>
      <c r="AS4" s="63">
        <f t="shared" si="9"/>
        <v>0</v>
      </c>
      <c r="AT4" s="63">
        <f t="shared" si="10"/>
        <v>26.155622000000001</v>
      </c>
      <c r="AU4" s="63">
        <f t="shared" si="11"/>
        <v>51.500397384615383</v>
      </c>
      <c r="AV4" s="66">
        <f t="shared" si="12"/>
        <v>0.19271035008487636</v>
      </c>
      <c r="AW4" s="63">
        <f t="shared" si="13"/>
        <v>63.794200000000004</v>
      </c>
      <c r="AX4" s="67">
        <v>109.99</v>
      </c>
      <c r="AY4" s="65">
        <v>0.42</v>
      </c>
      <c r="AZ4" s="68">
        <f t="shared" si="14"/>
        <v>99</v>
      </c>
      <c r="BA4" s="69">
        <v>99</v>
      </c>
      <c r="BB4" s="59"/>
      <c r="BC4" s="69"/>
    </row>
    <row r="5" spans="1:55" ht="69" customHeight="1" x14ac:dyDescent="0.25">
      <c r="A5" s="48">
        <v>4</v>
      </c>
      <c r="B5" s="135"/>
      <c r="C5" s="136"/>
      <c r="D5" s="49" t="s">
        <v>36</v>
      </c>
      <c r="E5" s="46"/>
      <c r="F5" s="46" t="s">
        <v>46</v>
      </c>
      <c r="G5" s="46" t="s">
        <v>20</v>
      </c>
      <c r="H5" s="46" t="s">
        <v>140</v>
      </c>
      <c r="I5" s="46" t="s">
        <v>141</v>
      </c>
      <c r="J5" s="50" t="s">
        <v>132</v>
      </c>
      <c r="K5" s="46" t="s">
        <v>133</v>
      </c>
      <c r="L5" s="51" t="s">
        <v>142</v>
      </c>
      <c r="M5" s="46" t="s">
        <v>138</v>
      </c>
      <c r="N5" s="52"/>
      <c r="O5" s="52"/>
      <c r="P5" s="46" t="s">
        <v>135</v>
      </c>
      <c r="Q5" s="53">
        <v>126.23</v>
      </c>
      <c r="R5" s="54">
        <v>7.65</v>
      </c>
      <c r="S5" s="55">
        <v>16.5</v>
      </c>
      <c r="T5" s="55">
        <v>16.5</v>
      </c>
      <c r="U5" s="56"/>
      <c r="V5" s="46" t="s">
        <v>136</v>
      </c>
      <c r="W5" s="57">
        <v>46</v>
      </c>
      <c r="X5" s="57">
        <v>36</v>
      </c>
      <c r="Y5" s="57">
        <v>21</v>
      </c>
      <c r="Z5" s="58">
        <v>2</v>
      </c>
      <c r="AA5" s="59">
        <v>1</v>
      </c>
      <c r="AB5" s="60">
        <f t="shared" si="0"/>
        <v>3.4776000000000001E-2</v>
      </c>
      <c r="AC5" s="61">
        <f t="shared" si="1"/>
        <v>1869.105129974695</v>
      </c>
      <c r="AD5" s="62">
        <v>3700</v>
      </c>
      <c r="AE5" s="63">
        <f t="shared" si="2"/>
        <v>1.9795569230769232</v>
      </c>
      <c r="AF5" s="46" t="s">
        <v>137</v>
      </c>
      <c r="AG5" s="64">
        <f t="shared" si="3"/>
        <v>0.22800000000000001</v>
      </c>
      <c r="AH5" s="63">
        <f t="shared" si="4"/>
        <v>3.762</v>
      </c>
      <c r="AI5" s="63">
        <f t="shared" si="5"/>
        <v>22.241556923076924</v>
      </c>
      <c r="AJ5" s="65">
        <v>0.31</v>
      </c>
      <c r="AK5" s="63">
        <f t="shared" si="6"/>
        <v>16.180202000000001</v>
      </c>
      <c r="AL5" s="65"/>
      <c r="AM5" s="63">
        <f t="shared" si="7"/>
        <v>0</v>
      </c>
      <c r="AN5" s="65">
        <v>0.1</v>
      </c>
      <c r="AO5" s="63">
        <f t="shared" si="8"/>
        <v>5.2194200000000004</v>
      </c>
      <c r="AP5" s="63"/>
      <c r="AQ5" s="46"/>
      <c r="AR5" s="65"/>
      <c r="AS5" s="63">
        <f t="shared" si="9"/>
        <v>0</v>
      </c>
      <c r="AT5" s="63">
        <f t="shared" si="10"/>
        <v>21.399622000000001</v>
      </c>
      <c r="AU5" s="63">
        <f t="shared" si="11"/>
        <v>43.641178923076922</v>
      </c>
      <c r="AV5" s="66">
        <f t="shared" si="12"/>
        <v>0.16386918617246898</v>
      </c>
      <c r="AW5" s="63">
        <f t="shared" si="13"/>
        <v>52.194200000000002</v>
      </c>
      <c r="AX5" s="67">
        <v>89.99</v>
      </c>
      <c r="AY5" s="65">
        <v>0.42</v>
      </c>
      <c r="AZ5" s="68">
        <f t="shared" si="14"/>
        <v>198</v>
      </c>
      <c r="BA5" s="69">
        <v>198</v>
      </c>
      <c r="BB5" s="59"/>
      <c r="BC5" s="69"/>
    </row>
    <row r="6" spans="1:55" ht="69" customHeight="1" x14ac:dyDescent="0.25">
      <c r="A6" s="48">
        <v>5</v>
      </c>
      <c r="B6" s="135"/>
      <c r="C6" s="136"/>
      <c r="D6" s="49" t="s">
        <v>36</v>
      </c>
      <c r="E6" s="46"/>
      <c r="F6" s="46" t="s">
        <v>46</v>
      </c>
      <c r="G6" s="46" t="s">
        <v>20</v>
      </c>
      <c r="H6" s="46" t="s">
        <v>140</v>
      </c>
      <c r="I6" s="46" t="s">
        <v>141</v>
      </c>
      <c r="J6" s="50" t="s">
        <v>132</v>
      </c>
      <c r="K6" s="46" t="s">
        <v>133</v>
      </c>
      <c r="L6" s="51" t="s">
        <v>143</v>
      </c>
      <c r="M6" s="46" t="s">
        <v>138</v>
      </c>
      <c r="N6" s="52"/>
      <c r="O6" s="52"/>
      <c r="P6" s="46" t="s">
        <v>135</v>
      </c>
      <c r="Q6" s="53">
        <v>137.12</v>
      </c>
      <c r="R6" s="54">
        <v>7.65</v>
      </c>
      <c r="S6" s="55">
        <v>17.920000000000002</v>
      </c>
      <c r="T6" s="55">
        <v>17.920000000000002</v>
      </c>
      <c r="U6" s="56"/>
      <c r="V6" s="46" t="s">
        <v>136</v>
      </c>
      <c r="W6" s="57">
        <v>46</v>
      </c>
      <c r="X6" s="57">
        <v>36</v>
      </c>
      <c r="Y6" s="57">
        <v>23</v>
      </c>
      <c r="Z6" s="58">
        <v>2</v>
      </c>
      <c r="AA6" s="59">
        <v>1</v>
      </c>
      <c r="AB6" s="60">
        <f t="shared" si="0"/>
        <v>3.8087999999999997E-2</v>
      </c>
      <c r="AC6" s="61">
        <f t="shared" si="1"/>
        <v>1706.5742491073306</v>
      </c>
      <c r="AD6" s="62">
        <v>3700</v>
      </c>
      <c r="AE6" s="63">
        <f t="shared" si="2"/>
        <v>2.1680861538461538</v>
      </c>
      <c r="AF6" s="46" t="s">
        <v>137</v>
      </c>
      <c r="AG6" s="64">
        <f t="shared" si="3"/>
        <v>0.22800000000000001</v>
      </c>
      <c r="AH6" s="63">
        <f t="shared" si="4"/>
        <v>4.0857600000000005</v>
      </c>
      <c r="AI6" s="63">
        <f t="shared" si="5"/>
        <v>24.173846153846156</v>
      </c>
      <c r="AJ6" s="65">
        <v>0.31</v>
      </c>
      <c r="AK6" s="63">
        <f t="shared" si="6"/>
        <v>17.978202000000003</v>
      </c>
      <c r="AL6" s="65"/>
      <c r="AM6" s="63">
        <f t="shared" si="7"/>
        <v>0</v>
      </c>
      <c r="AN6" s="65">
        <v>0.1</v>
      </c>
      <c r="AO6" s="63">
        <f t="shared" si="8"/>
        <v>5.7994200000000014</v>
      </c>
      <c r="AP6" s="63"/>
      <c r="AQ6" s="46"/>
      <c r="AR6" s="65"/>
      <c r="AS6" s="63">
        <f t="shared" si="9"/>
        <v>0</v>
      </c>
      <c r="AT6" s="63">
        <f t="shared" si="10"/>
        <v>23.777622000000004</v>
      </c>
      <c r="AU6" s="63">
        <f t="shared" si="11"/>
        <v>47.951468153846164</v>
      </c>
      <c r="AV6" s="66">
        <f t="shared" si="12"/>
        <v>0.17316786585820376</v>
      </c>
      <c r="AW6" s="63">
        <f t="shared" si="13"/>
        <v>57.994200000000006</v>
      </c>
      <c r="AX6" s="67">
        <v>99.99</v>
      </c>
      <c r="AY6" s="65">
        <v>0.42</v>
      </c>
      <c r="AZ6" s="68">
        <f t="shared" si="14"/>
        <v>99</v>
      </c>
      <c r="BA6" s="69">
        <v>99</v>
      </c>
      <c r="BB6" s="59"/>
      <c r="BC6" s="69"/>
    </row>
    <row r="7" spans="1:55" ht="69" customHeight="1" x14ac:dyDescent="0.25">
      <c r="A7" s="48">
        <v>6</v>
      </c>
      <c r="B7" s="135"/>
      <c r="C7" s="136"/>
      <c r="D7" s="49" t="s">
        <v>36</v>
      </c>
      <c r="E7" s="46"/>
      <c r="F7" s="46" t="s">
        <v>46</v>
      </c>
      <c r="G7" s="46" t="s">
        <v>20</v>
      </c>
      <c r="H7" s="46" t="s">
        <v>140</v>
      </c>
      <c r="I7" s="46" t="s">
        <v>141</v>
      </c>
      <c r="J7" s="50" t="s">
        <v>132</v>
      </c>
      <c r="K7" s="46" t="s">
        <v>133</v>
      </c>
      <c r="L7" s="51" t="s">
        <v>144</v>
      </c>
      <c r="M7" s="46" t="s">
        <v>138</v>
      </c>
      <c r="N7" s="52"/>
      <c r="O7" s="52"/>
      <c r="P7" s="46" t="s">
        <v>135</v>
      </c>
      <c r="Q7" s="53">
        <v>143.22</v>
      </c>
      <c r="R7" s="54">
        <v>7.65</v>
      </c>
      <c r="S7" s="55">
        <v>18.72</v>
      </c>
      <c r="T7" s="55">
        <v>18.72</v>
      </c>
      <c r="U7" s="56"/>
      <c r="V7" s="46" t="s">
        <v>136</v>
      </c>
      <c r="W7" s="57">
        <v>46</v>
      </c>
      <c r="X7" s="57">
        <v>36</v>
      </c>
      <c r="Y7" s="57">
        <v>25</v>
      </c>
      <c r="Z7" s="58">
        <v>2</v>
      </c>
      <c r="AA7" s="59">
        <v>1</v>
      </c>
      <c r="AB7" s="60">
        <f t="shared" si="0"/>
        <v>4.1399999999999999E-2</v>
      </c>
      <c r="AC7" s="61">
        <f t="shared" si="1"/>
        <v>1570.0483091787439</v>
      </c>
      <c r="AD7" s="62">
        <v>3700</v>
      </c>
      <c r="AE7" s="63">
        <f t="shared" si="2"/>
        <v>2.3566153846153846</v>
      </c>
      <c r="AF7" s="46" t="s">
        <v>137</v>
      </c>
      <c r="AG7" s="64">
        <f t="shared" si="3"/>
        <v>0.22800000000000001</v>
      </c>
      <c r="AH7" s="63">
        <f t="shared" si="4"/>
        <v>4.26816</v>
      </c>
      <c r="AI7" s="63">
        <f t="shared" si="5"/>
        <v>25.344775384615382</v>
      </c>
      <c r="AJ7" s="65">
        <v>0.31</v>
      </c>
      <c r="AK7" s="63">
        <f t="shared" si="6"/>
        <v>19.776202000000001</v>
      </c>
      <c r="AL7" s="65"/>
      <c r="AM7" s="63">
        <f t="shared" si="7"/>
        <v>0</v>
      </c>
      <c r="AN7" s="65">
        <v>0.1</v>
      </c>
      <c r="AO7" s="63">
        <f t="shared" si="8"/>
        <v>6.3794200000000005</v>
      </c>
      <c r="AP7" s="63"/>
      <c r="AQ7" s="46"/>
      <c r="AR7" s="65"/>
      <c r="AS7" s="63">
        <f t="shared" si="9"/>
        <v>0</v>
      </c>
      <c r="AT7" s="63">
        <f t="shared" si="10"/>
        <v>26.155622000000001</v>
      </c>
      <c r="AU7" s="63">
        <f t="shared" si="11"/>
        <v>51.500397384615383</v>
      </c>
      <c r="AV7" s="66">
        <f t="shared" si="12"/>
        <v>0.19271035008487636</v>
      </c>
      <c r="AW7" s="63">
        <f t="shared" si="13"/>
        <v>63.794200000000004</v>
      </c>
      <c r="AX7" s="67">
        <v>109.99</v>
      </c>
      <c r="AY7" s="65">
        <v>0.42</v>
      </c>
      <c r="AZ7" s="68">
        <f t="shared" si="14"/>
        <v>50</v>
      </c>
      <c r="BA7" s="69">
        <v>50</v>
      </c>
      <c r="BB7" s="59"/>
      <c r="BC7" s="69"/>
    </row>
    <row r="8" spans="1:55" ht="15" x14ac:dyDescent="0.25">
      <c r="AZ8" s="70">
        <f>SUM(AZ2:AZ7)</f>
        <v>1040</v>
      </c>
      <c r="BA8" s="70">
        <f>SUM(BA2:BA7)</f>
        <v>1040</v>
      </c>
    </row>
  </sheetData>
  <protectedRanges>
    <protectedRange sqref="R2:R7" name="Range1"/>
    <protectedRange sqref="K2:K4" name="Range1_1"/>
    <protectedRange sqref="M2:M4" name="Range1_2"/>
    <protectedRange sqref="AF2:AG4" name="Range1_4"/>
    <protectedRange sqref="AX2:AX7" name="Range1_3"/>
  </protectedRanges>
  <mergeCells count="4">
    <mergeCell ref="B2:B4"/>
    <mergeCell ref="B5:B7"/>
    <mergeCell ref="C2:C4"/>
    <mergeCell ref="C5:C7"/>
  </mergeCells>
  <phoneticPr fontId="37" type="noConversion"/>
  <pageMargins left="0.75" right="0.75" top="1" bottom="1" header="0.5" footer="0.5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ValueSelect!$D$2:$D$296</xm:f>
          </x14:formula1>
          <xm:sqref>D2:D7</xm:sqref>
        </x14:dataValidation>
        <x14:dataValidation type="list" allowBlank="1" showInputMessage="1" showErrorMessage="1" xr:uid="{00000000-0002-0000-0200-000001000000}">
          <x14:formula1>
            <xm:f>ValueSelect!$F$2:$F$21</xm:f>
          </x14:formula1>
          <xm:sqref>F2:F7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A1:C35"/>
  <sheetViews>
    <sheetView zoomScale="70" zoomScaleNormal="70" workbookViewId="0">
      <selection activeCell="G16" sqref="G16"/>
    </sheetView>
  </sheetViews>
  <sheetFormatPr defaultColWidth="8.75" defaultRowHeight="13.5" x14ac:dyDescent="0.15"/>
  <cols>
    <col min="1" max="1" width="100.75" customWidth="1"/>
  </cols>
  <sheetData>
    <row r="1" spans="1:3" ht="20.25" x14ac:dyDescent="0.15">
      <c r="A1" s="20" t="s">
        <v>145</v>
      </c>
    </row>
    <row r="2" spans="1:3" ht="14.25" x14ac:dyDescent="0.15">
      <c r="A2" s="15" t="s">
        <v>146</v>
      </c>
    </row>
    <row r="3" spans="1:3" ht="14.25" x14ac:dyDescent="0.15">
      <c r="A3" s="16" t="s">
        <v>147</v>
      </c>
    </row>
    <row r="4" spans="1:3" ht="14.25" x14ac:dyDescent="0.15">
      <c r="A4" s="17" t="s">
        <v>148</v>
      </c>
    </row>
    <row r="5" spans="1:3" ht="14.25" x14ac:dyDescent="0.15">
      <c r="A5" s="18">
        <v>46142.646527777797</v>
      </c>
    </row>
    <row r="6" spans="1:3" ht="14.25" x14ac:dyDescent="0.15">
      <c r="A6" s="19" t="s">
        <v>149</v>
      </c>
    </row>
    <row r="7" spans="1:3" ht="14.25" x14ac:dyDescent="0.15">
      <c r="A7" s="19"/>
      <c r="B7" t="s">
        <v>150</v>
      </c>
    </row>
    <row r="8" spans="1:3" ht="14.25" x14ac:dyDescent="0.15">
      <c r="A8" s="19" t="s">
        <v>151</v>
      </c>
      <c r="B8" t="s">
        <v>152</v>
      </c>
    </row>
    <row r="9" spans="1:3" x14ac:dyDescent="0.15">
      <c r="B9" t="s">
        <v>153</v>
      </c>
      <c r="C9">
        <v>135.33000000000001</v>
      </c>
    </row>
    <row r="10" spans="1:3" x14ac:dyDescent="0.15">
      <c r="B10" t="s">
        <v>154</v>
      </c>
      <c r="C10">
        <v>146.22</v>
      </c>
    </row>
    <row r="11" spans="1:3" x14ac:dyDescent="0.15">
      <c r="B11" t="s">
        <v>155</v>
      </c>
      <c r="C11">
        <v>152.32</v>
      </c>
    </row>
    <row r="14" spans="1:3" ht="14.25" x14ac:dyDescent="0.15">
      <c r="A14" s="19"/>
    </row>
    <row r="15" spans="1:3" ht="14.25" x14ac:dyDescent="0.15">
      <c r="A15" s="19" t="s">
        <v>156</v>
      </c>
    </row>
    <row r="16" spans="1:3" ht="14.25" x14ac:dyDescent="0.15">
      <c r="A16" s="19" t="s">
        <v>157</v>
      </c>
    </row>
    <row r="20" spans="1:3" ht="15.75" x14ac:dyDescent="0.15">
      <c r="A20" s="21" t="s">
        <v>158</v>
      </c>
    </row>
    <row r="21" spans="1:3" ht="15.75" x14ac:dyDescent="0.15">
      <c r="A21" s="21" t="s">
        <v>159</v>
      </c>
    </row>
    <row r="22" spans="1:3" ht="15.75" x14ac:dyDescent="0.15">
      <c r="A22" s="21" t="s">
        <v>160</v>
      </c>
    </row>
    <row r="23" spans="1:3" ht="15.75" x14ac:dyDescent="0.15">
      <c r="A23" s="21" t="s">
        <v>161</v>
      </c>
    </row>
    <row r="24" spans="1:3" ht="15.75" x14ac:dyDescent="0.15">
      <c r="A24" s="21" t="s">
        <v>162</v>
      </c>
    </row>
    <row r="25" spans="1:3" ht="14.25" x14ac:dyDescent="0.15">
      <c r="A25" s="19" t="s">
        <v>163</v>
      </c>
    </row>
    <row r="26" spans="1:3" ht="14.25" x14ac:dyDescent="0.15">
      <c r="A26" s="19"/>
      <c r="B26" t="s">
        <v>164</v>
      </c>
    </row>
    <row r="27" spans="1:3" ht="14.25" x14ac:dyDescent="0.15">
      <c r="A27" s="19" t="s">
        <v>165</v>
      </c>
      <c r="B27" t="s">
        <v>166</v>
      </c>
    </row>
    <row r="28" spans="1:3" x14ac:dyDescent="0.15">
      <c r="B28" t="s">
        <v>153</v>
      </c>
      <c r="C28">
        <v>126.23</v>
      </c>
    </row>
    <row r="29" spans="1:3" x14ac:dyDescent="0.15">
      <c r="B29" t="s">
        <v>154</v>
      </c>
      <c r="C29">
        <v>137.12</v>
      </c>
    </row>
    <row r="30" spans="1:3" x14ac:dyDescent="0.15">
      <c r="B30" t="s">
        <v>155</v>
      </c>
      <c r="C30">
        <v>143.22</v>
      </c>
    </row>
    <row r="33" spans="1:1" ht="14.25" x14ac:dyDescent="0.15">
      <c r="A33" s="19"/>
    </row>
    <row r="34" spans="1:1" ht="14.25" x14ac:dyDescent="0.15">
      <c r="A34" s="19" t="s">
        <v>156</v>
      </c>
    </row>
    <row r="35" spans="1:1" ht="14.25" x14ac:dyDescent="0.15">
      <c r="A35" s="19" t="s">
        <v>157</v>
      </c>
    </row>
  </sheetData>
  <phoneticPr fontId="37" type="noConversion"/>
  <hyperlinks>
    <hyperlink ref="A20" r:id="rId1" tooltip="mailto:shuaiqinfen@jlachina.com" xr:uid="{00000000-0004-0000-0300-000000000000}"/>
  </hyperlinks>
  <pageMargins left="0.75" right="0.75" top="1" bottom="1" header="0.5" footer="0.5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7"/>
  <sheetViews>
    <sheetView zoomScale="70" zoomScaleNormal="70" workbookViewId="0">
      <selection activeCell="F3" sqref="F3"/>
    </sheetView>
  </sheetViews>
  <sheetFormatPr defaultColWidth="9.25" defaultRowHeight="13.5" x14ac:dyDescent="0.15"/>
  <cols>
    <col min="1" max="1" width="141.625" style="14" customWidth="1"/>
    <col min="2" max="16384" width="9.25" style="14"/>
  </cols>
  <sheetData>
    <row r="1" spans="1:1" ht="14.25" x14ac:dyDescent="0.15">
      <c r="A1" s="15" t="s">
        <v>146</v>
      </c>
    </row>
    <row r="2" spans="1:1" ht="14.25" x14ac:dyDescent="0.15">
      <c r="A2" s="16" t="s">
        <v>167</v>
      </c>
    </row>
    <row r="3" spans="1:1" ht="14.25" x14ac:dyDescent="0.15">
      <c r="A3" s="17" t="s">
        <v>148</v>
      </c>
    </row>
    <row r="4" spans="1:1" ht="14.25" x14ac:dyDescent="0.15">
      <c r="A4" s="18">
        <v>46120.7097222222</v>
      </c>
    </row>
    <row r="5" spans="1:1" ht="14.25" x14ac:dyDescent="0.15">
      <c r="A5" s="19" t="s">
        <v>163</v>
      </c>
    </row>
    <row r="6" spans="1:1" ht="14.25" x14ac:dyDescent="0.15">
      <c r="A6" s="19"/>
    </row>
    <row r="7" spans="1:1" ht="14.25" x14ac:dyDescent="0.15">
      <c r="A7" s="19" t="s">
        <v>168</v>
      </c>
    </row>
    <row r="8" spans="1:1" ht="14.25" x14ac:dyDescent="0.15">
      <c r="A8" s="19"/>
    </row>
    <row r="9" spans="1:1" x14ac:dyDescent="0.15">
      <c r="A9"/>
    </row>
    <row r="10" spans="1:1" x14ac:dyDescent="0.15">
      <c r="A10"/>
    </row>
    <row r="11" spans="1:1" x14ac:dyDescent="0.15">
      <c r="A11"/>
    </row>
    <row r="12" spans="1:1" x14ac:dyDescent="0.15">
      <c r="A12"/>
    </row>
    <row r="13" spans="1:1" x14ac:dyDescent="0.15">
      <c r="A13"/>
    </row>
    <row r="14" spans="1:1" x14ac:dyDescent="0.15">
      <c r="A14"/>
    </row>
    <row r="15" spans="1:1" x14ac:dyDescent="0.15">
      <c r="A15"/>
    </row>
    <row r="16" spans="1:1" x14ac:dyDescent="0.15">
      <c r="A16"/>
    </row>
    <row r="17" spans="1:4" x14ac:dyDescent="0.15">
      <c r="A17"/>
    </row>
    <row r="18" spans="1:4" x14ac:dyDescent="0.15">
      <c r="A18"/>
    </row>
    <row r="19" spans="1:4" x14ac:dyDescent="0.15">
      <c r="A19"/>
      <c r="B19" s="14" t="s">
        <v>20</v>
      </c>
      <c r="C19" s="14" t="s">
        <v>169</v>
      </c>
      <c r="D19" s="14">
        <v>99</v>
      </c>
    </row>
    <row r="20" spans="1:4" x14ac:dyDescent="0.15">
      <c r="A20"/>
      <c r="C20" s="14" t="s">
        <v>153</v>
      </c>
      <c r="D20" s="14">
        <v>126.23</v>
      </c>
    </row>
    <row r="21" spans="1:4" x14ac:dyDescent="0.15">
      <c r="A21"/>
      <c r="C21" s="14" t="s">
        <v>154</v>
      </c>
      <c r="D21" s="14">
        <v>137.12</v>
      </c>
    </row>
    <row r="22" spans="1:4" x14ac:dyDescent="0.15">
      <c r="A22"/>
    </row>
    <row r="23" spans="1:4" ht="14.25" x14ac:dyDescent="0.15">
      <c r="A23" s="19"/>
    </row>
    <row r="24" spans="1:4" ht="14.25" x14ac:dyDescent="0.15">
      <c r="A24" s="19"/>
    </row>
    <row r="25" spans="1:4" ht="14.25" x14ac:dyDescent="0.15">
      <c r="A25" s="19"/>
    </row>
    <row r="26" spans="1:4" ht="14.25" x14ac:dyDescent="0.15">
      <c r="A26" s="19" t="s">
        <v>156</v>
      </c>
    </row>
    <row r="27" spans="1:4" ht="14.25" x14ac:dyDescent="0.15">
      <c r="A27" s="19" t="s">
        <v>157</v>
      </c>
    </row>
  </sheetData>
  <phoneticPr fontId="37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K296"/>
  <sheetViews>
    <sheetView topLeftCell="C1" workbookViewId="0">
      <selection activeCell="E4" sqref="E4"/>
    </sheetView>
  </sheetViews>
  <sheetFormatPr defaultColWidth="11.125" defaultRowHeight="15" x14ac:dyDescent="0.25"/>
  <cols>
    <col min="1" max="1" width="22.5" style="2" customWidth="1"/>
    <col min="2" max="3" width="42.375" style="2" customWidth="1"/>
    <col min="4" max="4" width="25.375" style="2" customWidth="1"/>
    <col min="5" max="5" width="38" style="2" customWidth="1"/>
    <col min="6" max="7" width="30.625" style="2" customWidth="1"/>
    <col min="8" max="8" width="25.875" style="2" customWidth="1"/>
    <col min="9" max="9" width="21.75" style="2" customWidth="1"/>
    <col min="10" max="11" width="17.625" style="2" customWidth="1"/>
    <col min="12" max="16384" width="11.125" style="2"/>
  </cols>
  <sheetData>
    <row r="1" spans="1:11" x14ac:dyDescent="0.25">
      <c r="A1" s="8" t="s">
        <v>170</v>
      </c>
      <c r="B1" s="9" t="s">
        <v>171</v>
      </c>
      <c r="C1" s="10" t="s">
        <v>29</v>
      </c>
      <c r="D1" s="11" t="s">
        <v>35</v>
      </c>
      <c r="E1" s="1" t="s">
        <v>44</v>
      </c>
      <c r="F1" s="1" t="s">
        <v>172</v>
      </c>
      <c r="G1" s="1" t="s">
        <v>173</v>
      </c>
      <c r="H1" s="1" t="s">
        <v>61</v>
      </c>
      <c r="I1" s="1" t="s">
        <v>174</v>
      </c>
      <c r="J1" s="1" t="s">
        <v>175</v>
      </c>
      <c r="K1" s="1" t="s">
        <v>49</v>
      </c>
    </row>
    <row r="2" spans="1:11" x14ac:dyDescent="0.25">
      <c r="A2" s="12" t="s">
        <v>176</v>
      </c>
      <c r="B2" s="12" t="s">
        <v>177</v>
      </c>
      <c r="C2" s="12" t="s">
        <v>177</v>
      </c>
      <c r="F2" s="2" t="s">
        <v>46</v>
      </c>
      <c r="G2" s="2" t="s">
        <v>178</v>
      </c>
      <c r="K2" s="2" t="s">
        <v>179</v>
      </c>
    </row>
    <row r="3" spans="1:11" x14ac:dyDescent="0.25">
      <c r="A3" s="12" t="s">
        <v>180</v>
      </c>
      <c r="B3" s="12" t="s">
        <v>181</v>
      </c>
      <c r="C3" s="12" t="s">
        <v>182</v>
      </c>
      <c r="D3" s="2" t="s">
        <v>183</v>
      </c>
      <c r="E3" s="2" t="s">
        <v>184</v>
      </c>
      <c r="F3" s="2" t="s">
        <v>185</v>
      </c>
      <c r="G3" s="2" t="s">
        <v>186</v>
      </c>
      <c r="H3" s="2" t="s">
        <v>187</v>
      </c>
      <c r="I3" s="2" t="s">
        <v>188</v>
      </c>
      <c r="J3" s="13" t="s">
        <v>189</v>
      </c>
      <c r="K3" s="2" t="s">
        <v>190</v>
      </c>
    </row>
    <row r="4" spans="1:11" x14ac:dyDescent="0.25">
      <c r="A4" s="12" t="s">
        <v>191</v>
      </c>
      <c r="B4" s="12" t="s">
        <v>192</v>
      </c>
      <c r="C4" s="12" t="s">
        <v>164</v>
      </c>
      <c r="D4" s="2" t="s">
        <v>193</v>
      </c>
      <c r="E4" s="2" t="s">
        <v>194</v>
      </c>
      <c r="F4" s="2" t="s">
        <v>195</v>
      </c>
      <c r="G4" s="2" t="s">
        <v>196</v>
      </c>
      <c r="H4" s="2" t="s">
        <v>197</v>
      </c>
      <c r="I4" s="2" t="s">
        <v>198</v>
      </c>
      <c r="J4" s="13" t="s">
        <v>199</v>
      </c>
      <c r="K4" s="2" t="s">
        <v>200</v>
      </c>
    </row>
    <row r="5" spans="1:11" x14ac:dyDescent="0.25">
      <c r="A5" s="12" t="s">
        <v>201</v>
      </c>
      <c r="B5" s="12" t="s">
        <v>202</v>
      </c>
      <c r="C5" s="12" t="s">
        <v>164</v>
      </c>
      <c r="D5" s="2" t="s">
        <v>203</v>
      </c>
      <c r="E5" s="2" t="s">
        <v>204</v>
      </c>
      <c r="F5" s="2" t="s">
        <v>205</v>
      </c>
      <c r="G5" s="2" t="s">
        <v>206</v>
      </c>
      <c r="H5" s="2" t="s">
        <v>207</v>
      </c>
      <c r="I5" s="2" t="s">
        <v>208</v>
      </c>
      <c r="J5" s="13" t="s">
        <v>209</v>
      </c>
      <c r="K5" s="2" t="s">
        <v>210</v>
      </c>
    </row>
    <row r="6" spans="1:11" x14ac:dyDescent="0.25">
      <c r="A6" s="12" t="s">
        <v>211</v>
      </c>
      <c r="B6" s="12" t="s">
        <v>211</v>
      </c>
      <c r="C6" s="12" t="s">
        <v>164</v>
      </c>
      <c r="D6" s="2" t="s">
        <v>212</v>
      </c>
      <c r="E6" s="2" t="s">
        <v>213</v>
      </c>
      <c r="F6" s="2" t="s">
        <v>214</v>
      </c>
      <c r="G6" s="2" t="s">
        <v>215</v>
      </c>
      <c r="H6" s="2" t="s">
        <v>216</v>
      </c>
      <c r="I6" s="2" t="s">
        <v>217</v>
      </c>
      <c r="J6" s="13" t="s">
        <v>218</v>
      </c>
      <c r="K6" s="2" t="s">
        <v>219</v>
      </c>
    </row>
    <row r="7" spans="1:11" x14ac:dyDescent="0.25">
      <c r="A7" s="12" t="s">
        <v>220</v>
      </c>
      <c r="B7" s="12" t="s">
        <v>221</v>
      </c>
      <c r="C7" s="12" t="s">
        <v>222</v>
      </c>
      <c r="D7" s="2" t="s">
        <v>223</v>
      </c>
      <c r="E7" s="2" t="s">
        <v>224</v>
      </c>
      <c r="F7" s="2" t="s">
        <v>225</v>
      </c>
      <c r="G7" s="2" t="s">
        <v>226</v>
      </c>
      <c r="H7" s="2" t="s">
        <v>227</v>
      </c>
      <c r="I7" s="2" t="s">
        <v>228</v>
      </c>
      <c r="J7" s="13" t="s">
        <v>229</v>
      </c>
      <c r="K7" s="2" t="s">
        <v>230</v>
      </c>
    </row>
    <row r="8" spans="1:11" x14ac:dyDescent="0.25">
      <c r="A8" s="12" t="s">
        <v>231</v>
      </c>
      <c r="B8" s="12" t="s">
        <v>232</v>
      </c>
      <c r="C8" s="12" t="s">
        <v>233</v>
      </c>
      <c r="D8" s="2" t="s">
        <v>234</v>
      </c>
      <c r="E8" s="2" t="s">
        <v>235</v>
      </c>
      <c r="F8" s="2" t="s">
        <v>236</v>
      </c>
      <c r="G8" s="2" t="s">
        <v>237</v>
      </c>
      <c r="H8" s="2" t="s">
        <v>238</v>
      </c>
      <c r="I8" s="2" t="s">
        <v>239</v>
      </c>
      <c r="J8" s="13" t="s">
        <v>240</v>
      </c>
      <c r="K8" s="2" t="s">
        <v>241</v>
      </c>
    </row>
    <row r="9" spans="1:11" x14ac:dyDescent="0.25">
      <c r="A9" s="12" t="s">
        <v>242</v>
      </c>
      <c r="B9" s="12" t="s">
        <v>243</v>
      </c>
      <c r="C9" s="12" t="s">
        <v>233</v>
      </c>
      <c r="D9" s="2" t="s">
        <v>244</v>
      </c>
      <c r="E9" s="2" t="s">
        <v>245</v>
      </c>
      <c r="F9" s="2" t="s">
        <v>246</v>
      </c>
      <c r="G9" s="2" t="s">
        <v>247</v>
      </c>
      <c r="H9" s="2" t="s">
        <v>248</v>
      </c>
      <c r="I9" s="2" t="s">
        <v>249</v>
      </c>
      <c r="J9" s="13" t="s">
        <v>250</v>
      </c>
      <c r="K9" s="2" t="s">
        <v>251</v>
      </c>
    </row>
    <row r="10" spans="1:11" x14ac:dyDescent="0.25">
      <c r="A10" s="12" t="s">
        <v>252</v>
      </c>
      <c r="B10" s="12" t="s">
        <v>253</v>
      </c>
      <c r="C10" s="12" t="s">
        <v>254</v>
      </c>
      <c r="D10" s="2" t="s">
        <v>255</v>
      </c>
      <c r="E10" s="2" t="s">
        <v>256</v>
      </c>
      <c r="F10" s="2" t="s">
        <v>257</v>
      </c>
      <c r="G10" s="2" t="s">
        <v>258</v>
      </c>
      <c r="H10" s="2" t="s">
        <v>62</v>
      </c>
      <c r="I10" s="2" t="s">
        <v>259</v>
      </c>
      <c r="J10" s="13" t="s">
        <v>260</v>
      </c>
      <c r="K10" s="2" t="s">
        <v>261</v>
      </c>
    </row>
    <row r="11" spans="1:11" x14ac:dyDescent="0.25">
      <c r="A11" s="12" t="s">
        <v>262</v>
      </c>
      <c r="B11" s="12" t="s">
        <v>263</v>
      </c>
      <c r="C11" s="12" t="s">
        <v>254</v>
      </c>
      <c r="D11" s="2" t="s">
        <v>264</v>
      </c>
      <c r="E11" s="2" t="s">
        <v>265</v>
      </c>
      <c r="F11" s="2" t="s">
        <v>266</v>
      </c>
      <c r="G11" s="2" t="s">
        <v>267</v>
      </c>
      <c r="H11" s="2" t="s">
        <v>268</v>
      </c>
      <c r="I11" s="2" t="s">
        <v>69</v>
      </c>
      <c r="J11" s="13" t="s">
        <v>269</v>
      </c>
      <c r="K11" s="2" t="s">
        <v>270</v>
      </c>
    </row>
    <row r="12" spans="1:11" x14ac:dyDescent="0.25">
      <c r="A12" s="12" t="s">
        <v>271</v>
      </c>
      <c r="B12" s="12" t="s">
        <v>272</v>
      </c>
      <c r="C12" s="12" t="s">
        <v>272</v>
      </c>
      <c r="D12" s="2" t="s">
        <v>273</v>
      </c>
      <c r="E12" s="2" t="s">
        <v>274</v>
      </c>
      <c r="F12" s="2" t="s">
        <v>275</v>
      </c>
      <c r="G12" s="2" t="s">
        <v>276</v>
      </c>
      <c r="H12" s="2" t="s">
        <v>277</v>
      </c>
      <c r="I12" s="2" t="s">
        <v>278</v>
      </c>
      <c r="J12" s="13" t="s">
        <v>279</v>
      </c>
      <c r="K12" s="2" t="s">
        <v>280</v>
      </c>
    </row>
    <row r="13" spans="1:11" x14ac:dyDescent="0.25">
      <c r="A13" s="12" t="s">
        <v>281</v>
      </c>
      <c r="B13" s="12" t="s">
        <v>282</v>
      </c>
      <c r="C13" s="12" t="s">
        <v>272</v>
      </c>
      <c r="D13" s="2" t="s">
        <v>283</v>
      </c>
      <c r="E13" s="2" t="s">
        <v>284</v>
      </c>
      <c r="F13" s="2" t="s">
        <v>285</v>
      </c>
      <c r="G13" s="2" t="s">
        <v>286</v>
      </c>
      <c r="H13" s="2" t="s">
        <v>287</v>
      </c>
      <c r="J13" s="13" t="s">
        <v>288</v>
      </c>
      <c r="K13" s="2" t="s">
        <v>289</v>
      </c>
    </row>
    <row r="14" spans="1:11" x14ac:dyDescent="0.25">
      <c r="A14" s="12" t="s">
        <v>290</v>
      </c>
      <c r="B14" s="12" t="s">
        <v>291</v>
      </c>
      <c r="C14" s="12" t="s">
        <v>291</v>
      </c>
      <c r="D14" s="2" t="s">
        <v>292</v>
      </c>
      <c r="E14" s="2" t="s">
        <v>293</v>
      </c>
      <c r="F14" s="2" t="s">
        <v>294</v>
      </c>
      <c r="G14" s="2" t="s">
        <v>295</v>
      </c>
      <c r="H14" s="2" t="s">
        <v>296</v>
      </c>
      <c r="J14" s="13" t="s">
        <v>56</v>
      </c>
      <c r="K14" s="2" t="s">
        <v>297</v>
      </c>
    </row>
    <row r="15" spans="1:11" x14ac:dyDescent="0.25">
      <c r="A15" s="12" t="s">
        <v>298</v>
      </c>
      <c r="B15" s="12" t="s">
        <v>299</v>
      </c>
      <c r="C15" s="12" t="s">
        <v>299</v>
      </c>
      <c r="D15" s="2" t="s">
        <v>300</v>
      </c>
      <c r="E15" s="2" t="s">
        <v>301</v>
      </c>
      <c r="F15" s="2" t="s">
        <v>302</v>
      </c>
      <c r="G15" s="2" t="s">
        <v>303</v>
      </c>
      <c r="H15" s="2" t="s">
        <v>304</v>
      </c>
      <c r="J15" s="2" t="s">
        <v>305</v>
      </c>
      <c r="K15" s="2" t="s">
        <v>306</v>
      </c>
    </row>
    <row r="16" spans="1:11" x14ac:dyDescent="0.25">
      <c r="A16" s="12" t="s">
        <v>307</v>
      </c>
      <c r="B16" s="12" t="s">
        <v>308</v>
      </c>
      <c r="C16" s="12" t="s">
        <v>309</v>
      </c>
      <c r="D16" s="2" t="s">
        <v>310</v>
      </c>
      <c r="E16" s="2" t="s">
        <v>311</v>
      </c>
      <c r="F16" s="2" t="s">
        <v>312</v>
      </c>
      <c r="G16" s="2" t="s">
        <v>313</v>
      </c>
      <c r="H16" s="2" t="s">
        <v>314</v>
      </c>
      <c r="J16" s="2" t="s">
        <v>315</v>
      </c>
      <c r="K16" s="2" t="s">
        <v>316</v>
      </c>
    </row>
    <row r="17" spans="1:11" x14ac:dyDescent="0.25">
      <c r="A17" s="12" t="s">
        <v>317</v>
      </c>
      <c r="B17" s="12" t="s">
        <v>318</v>
      </c>
      <c r="C17" s="12" t="s">
        <v>319</v>
      </c>
      <c r="D17" s="2" t="s">
        <v>320</v>
      </c>
      <c r="E17" s="2" t="s">
        <v>321</v>
      </c>
      <c r="F17" s="2" t="s">
        <v>322</v>
      </c>
      <c r="G17" s="2" t="s">
        <v>323</v>
      </c>
      <c r="H17" s="2" t="s">
        <v>324</v>
      </c>
      <c r="K17" s="2" t="s">
        <v>325</v>
      </c>
    </row>
    <row r="18" spans="1:11" x14ac:dyDescent="0.25">
      <c r="A18" s="12" t="s">
        <v>326</v>
      </c>
      <c r="B18" s="12" t="s">
        <v>327</v>
      </c>
      <c r="C18" s="12" t="s">
        <v>328</v>
      </c>
      <c r="D18" s="2" t="s">
        <v>329</v>
      </c>
      <c r="E18" s="2" t="s">
        <v>330</v>
      </c>
      <c r="F18" s="2" t="s">
        <v>331</v>
      </c>
      <c r="G18" s="2" t="s">
        <v>332</v>
      </c>
      <c r="H18" s="2" t="s">
        <v>333</v>
      </c>
      <c r="K18" s="2" t="s">
        <v>334</v>
      </c>
    </row>
    <row r="19" spans="1:11" x14ac:dyDescent="0.25">
      <c r="A19" s="12">
        <v>282</v>
      </c>
      <c r="B19" s="12" t="s">
        <v>335</v>
      </c>
      <c r="C19" s="12" t="s">
        <v>328</v>
      </c>
      <c r="D19" s="2" t="s">
        <v>336</v>
      </c>
      <c r="E19" s="2" t="s">
        <v>337</v>
      </c>
      <c r="F19" s="2" t="s">
        <v>338</v>
      </c>
      <c r="G19" s="2" t="s">
        <v>339</v>
      </c>
      <c r="K19" s="2" t="s">
        <v>340</v>
      </c>
    </row>
    <row r="20" spans="1:11" x14ac:dyDescent="0.25">
      <c r="A20" s="12" t="s">
        <v>341</v>
      </c>
      <c r="B20" s="12" t="s">
        <v>342</v>
      </c>
      <c r="C20" s="12" t="s">
        <v>328</v>
      </c>
      <c r="D20" s="2" t="s">
        <v>343</v>
      </c>
      <c r="E20" s="2" t="s">
        <v>344</v>
      </c>
      <c r="F20" s="2" t="s">
        <v>345</v>
      </c>
      <c r="G20" s="2" t="s">
        <v>346</v>
      </c>
      <c r="K20" s="2" t="s">
        <v>347</v>
      </c>
    </row>
    <row r="21" spans="1:11" x14ac:dyDescent="0.25">
      <c r="A21" s="12" t="s">
        <v>348</v>
      </c>
      <c r="B21" s="12" t="s">
        <v>349</v>
      </c>
      <c r="C21" s="12" t="s">
        <v>328</v>
      </c>
      <c r="D21" s="2" t="s">
        <v>350</v>
      </c>
      <c r="E21" s="2" t="s">
        <v>351</v>
      </c>
      <c r="F21" s="2" t="s">
        <v>352</v>
      </c>
      <c r="G21" s="2" t="s">
        <v>353</v>
      </c>
      <c r="K21" s="2" t="s">
        <v>354</v>
      </c>
    </row>
    <row r="22" spans="1:11" x14ac:dyDescent="0.25">
      <c r="A22" s="12" t="s">
        <v>355</v>
      </c>
      <c r="B22" s="12" t="s">
        <v>356</v>
      </c>
      <c r="C22" s="12" t="s">
        <v>357</v>
      </c>
      <c r="D22" s="2" t="s">
        <v>358</v>
      </c>
      <c r="E22" s="2" t="s">
        <v>359</v>
      </c>
      <c r="K22" s="2" t="s">
        <v>360</v>
      </c>
    </row>
    <row r="23" spans="1:11" x14ac:dyDescent="0.25">
      <c r="A23" s="12" t="s">
        <v>361</v>
      </c>
      <c r="B23" s="12" t="s">
        <v>362</v>
      </c>
      <c r="C23" s="12" t="s">
        <v>363</v>
      </c>
      <c r="D23" s="2" t="s">
        <v>364</v>
      </c>
      <c r="E23" s="2" t="s">
        <v>365</v>
      </c>
      <c r="K23" s="2" t="s">
        <v>366</v>
      </c>
    </row>
    <row r="24" spans="1:11" x14ac:dyDescent="0.25">
      <c r="A24" s="12" t="s">
        <v>367</v>
      </c>
      <c r="B24" s="12" t="s">
        <v>368</v>
      </c>
      <c r="C24" s="12" t="s">
        <v>369</v>
      </c>
      <c r="D24" s="2" t="s">
        <v>370</v>
      </c>
      <c r="E24" s="2" t="s">
        <v>371</v>
      </c>
      <c r="K24" s="2" t="s">
        <v>372</v>
      </c>
    </row>
    <row r="25" spans="1:11" x14ac:dyDescent="0.25">
      <c r="A25" s="12" t="s">
        <v>373</v>
      </c>
      <c r="B25" s="12" t="s">
        <v>374</v>
      </c>
      <c r="C25" s="12" t="s">
        <v>375</v>
      </c>
      <c r="D25" s="2" t="s">
        <v>376</v>
      </c>
      <c r="E25" s="2" t="s">
        <v>377</v>
      </c>
      <c r="K25" s="2" t="s">
        <v>378</v>
      </c>
    </row>
    <row r="26" spans="1:11" x14ac:dyDescent="0.25">
      <c r="A26" s="12" t="s">
        <v>379</v>
      </c>
      <c r="B26" s="12" t="s">
        <v>380</v>
      </c>
      <c r="C26" s="12" t="s">
        <v>381</v>
      </c>
      <c r="D26" s="2" t="s">
        <v>382</v>
      </c>
      <c r="E26" s="2" t="s">
        <v>383</v>
      </c>
      <c r="K26" s="2" t="s">
        <v>384</v>
      </c>
    </row>
    <row r="27" spans="1:11" x14ac:dyDescent="0.25">
      <c r="A27" s="12" t="s">
        <v>385</v>
      </c>
      <c r="B27" s="12" t="s">
        <v>386</v>
      </c>
      <c r="C27" s="12" t="s">
        <v>381</v>
      </c>
      <c r="D27" s="2" t="s">
        <v>387</v>
      </c>
      <c r="K27" s="2" t="s">
        <v>388</v>
      </c>
    </row>
    <row r="28" spans="1:11" x14ac:dyDescent="0.25">
      <c r="A28" s="12" t="s">
        <v>389</v>
      </c>
      <c r="B28" s="12" t="s">
        <v>390</v>
      </c>
      <c r="C28" s="12" t="s">
        <v>391</v>
      </c>
      <c r="D28" s="2" t="s">
        <v>392</v>
      </c>
      <c r="K28" s="2" t="s">
        <v>393</v>
      </c>
    </row>
    <row r="29" spans="1:11" x14ac:dyDescent="0.25">
      <c r="A29" s="12" t="s">
        <v>394</v>
      </c>
      <c r="B29" s="12" t="s">
        <v>395</v>
      </c>
      <c r="C29" s="12" t="s">
        <v>396</v>
      </c>
      <c r="D29" s="2" t="s">
        <v>397</v>
      </c>
      <c r="K29" s="2" t="s">
        <v>398</v>
      </c>
    </row>
    <row r="30" spans="1:11" x14ac:dyDescent="0.25">
      <c r="A30" s="12" t="s">
        <v>399</v>
      </c>
      <c r="B30" s="12" t="s">
        <v>400</v>
      </c>
      <c r="C30" s="12" t="s">
        <v>401</v>
      </c>
      <c r="D30" s="2" t="s">
        <v>402</v>
      </c>
      <c r="K30" s="2" t="s">
        <v>403</v>
      </c>
    </row>
    <row r="31" spans="1:11" x14ac:dyDescent="0.25">
      <c r="A31" s="12" t="s">
        <v>404</v>
      </c>
      <c r="B31" s="12" t="s">
        <v>405</v>
      </c>
      <c r="C31" s="12" t="s">
        <v>405</v>
      </c>
      <c r="D31" s="2" t="s">
        <v>406</v>
      </c>
      <c r="K31" s="2" t="s">
        <v>407</v>
      </c>
    </row>
    <row r="32" spans="1:11" x14ac:dyDescent="0.25">
      <c r="A32" s="12" t="s">
        <v>408</v>
      </c>
      <c r="B32" s="12" t="s">
        <v>18</v>
      </c>
      <c r="C32" s="12" t="s">
        <v>18</v>
      </c>
      <c r="D32" s="2" t="s">
        <v>409</v>
      </c>
      <c r="K32" s="2" t="s">
        <v>410</v>
      </c>
    </row>
    <row r="33" spans="1:11" x14ac:dyDescent="0.25">
      <c r="A33" s="12" t="s">
        <v>411</v>
      </c>
      <c r="B33" s="12" t="s">
        <v>412</v>
      </c>
      <c r="C33" s="12" t="s">
        <v>412</v>
      </c>
      <c r="D33" s="2" t="s">
        <v>413</v>
      </c>
      <c r="K33" s="2" t="s">
        <v>414</v>
      </c>
    </row>
    <row r="34" spans="1:11" x14ac:dyDescent="0.25">
      <c r="A34" s="12" t="s">
        <v>415</v>
      </c>
      <c r="B34" s="12" t="s">
        <v>416</v>
      </c>
      <c r="C34" s="12" t="s">
        <v>412</v>
      </c>
      <c r="D34" s="2" t="s">
        <v>417</v>
      </c>
      <c r="K34" s="2" t="s">
        <v>418</v>
      </c>
    </row>
    <row r="35" spans="1:11" x14ac:dyDescent="0.25">
      <c r="A35" s="12" t="s">
        <v>419</v>
      </c>
      <c r="B35" s="12" t="s">
        <v>420</v>
      </c>
      <c r="C35" s="12" t="s">
        <v>412</v>
      </c>
      <c r="D35" s="2" t="s">
        <v>421</v>
      </c>
      <c r="K35" s="2" t="s">
        <v>422</v>
      </c>
    </row>
    <row r="36" spans="1:11" x14ac:dyDescent="0.25">
      <c r="A36" s="12" t="s">
        <v>423</v>
      </c>
      <c r="B36" s="12" t="s">
        <v>424</v>
      </c>
      <c r="C36" s="12" t="s">
        <v>424</v>
      </c>
      <c r="D36" s="2" t="s">
        <v>425</v>
      </c>
      <c r="K36" s="2" t="s">
        <v>426</v>
      </c>
    </row>
    <row r="37" spans="1:11" x14ac:dyDescent="0.25">
      <c r="A37" s="12" t="s">
        <v>427</v>
      </c>
      <c r="B37" s="12" t="s">
        <v>428</v>
      </c>
      <c r="C37" s="12" t="s">
        <v>429</v>
      </c>
      <c r="D37" s="2" t="s">
        <v>430</v>
      </c>
      <c r="K37" s="2" t="s">
        <v>431</v>
      </c>
    </row>
    <row r="38" spans="1:11" x14ac:dyDescent="0.25">
      <c r="A38" s="12" t="s">
        <v>432</v>
      </c>
      <c r="B38" s="12" t="s">
        <v>433</v>
      </c>
      <c r="C38" s="12" t="s">
        <v>434</v>
      </c>
      <c r="D38" s="2" t="s">
        <v>435</v>
      </c>
      <c r="K38" s="2" t="s">
        <v>436</v>
      </c>
    </row>
    <row r="39" spans="1:11" x14ac:dyDescent="0.25">
      <c r="A39" s="12" t="s">
        <v>437</v>
      </c>
      <c r="B39" s="12" t="s">
        <v>438</v>
      </c>
      <c r="C39" s="12" t="s">
        <v>439</v>
      </c>
      <c r="D39" s="2" t="s">
        <v>440</v>
      </c>
      <c r="K39" s="2" t="s">
        <v>441</v>
      </c>
    </row>
    <row r="40" spans="1:11" x14ac:dyDescent="0.25">
      <c r="A40" s="12" t="s">
        <v>442</v>
      </c>
      <c r="B40" s="12" t="s">
        <v>443</v>
      </c>
      <c r="C40" s="12" t="s">
        <v>439</v>
      </c>
      <c r="D40" s="2" t="s">
        <v>444</v>
      </c>
      <c r="K40" s="2" t="s">
        <v>445</v>
      </c>
    </row>
    <row r="41" spans="1:11" x14ac:dyDescent="0.25">
      <c r="A41" s="12" t="s">
        <v>446</v>
      </c>
      <c r="B41" s="12" t="s">
        <v>447</v>
      </c>
      <c r="C41" s="12" t="s">
        <v>439</v>
      </c>
      <c r="D41" s="2" t="s">
        <v>448</v>
      </c>
      <c r="K41" s="2" t="s">
        <v>449</v>
      </c>
    </row>
    <row r="42" spans="1:11" x14ac:dyDescent="0.25">
      <c r="A42" s="12" t="s">
        <v>450</v>
      </c>
      <c r="B42" s="12" t="s">
        <v>451</v>
      </c>
      <c r="C42" s="12" t="s">
        <v>439</v>
      </c>
      <c r="D42" s="2" t="s">
        <v>452</v>
      </c>
      <c r="K42" s="2" t="s">
        <v>453</v>
      </c>
    </row>
    <row r="43" spans="1:11" x14ac:dyDescent="0.25">
      <c r="A43" s="12" t="s">
        <v>454</v>
      </c>
      <c r="B43" s="12" t="s">
        <v>455</v>
      </c>
      <c r="C43" s="12" t="s">
        <v>439</v>
      </c>
      <c r="D43" s="2" t="s">
        <v>456</v>
      </c>
      <c r="K43" s="2" t="s">
        <v>457</v>
      </c>
    </row>
    <row r="44" spans="1:11" x14ac:dyDescent="0.25">
      <c r="A44" s="12" t="s">
        <v>458</v>
      </c>
      <c r="B44" s="12" t="s">
        <v>459</v>
      </c>
      <c r="C44" s="12" t="s">
        <v>439</v>
      </c>
      <c r="D44" s="2" t="s">
        <v>460</v>
      </c>
      <c r="K44" s="2" t="s">
        <v>461</v>
      </c>
    </row>
    <row r="45" spans="1:11" x14ac:dyDescent="0.25">
      <c r="A45" s="12" t="s">
        <v>462</v>
      </c>
      <c r="B45" s="12" t="s">
        <v>463</v>
      </c>
      <c r="C45" s="12" t="s">
        <v>464</v>
      </c>
      <c r="D45" s="2" t="s">
        <v>465</v>
      </c>
      <c r="K45" s="2" t="s">
        <v>466</v>
      </c>
    </row>
    <row r="46" spans="1:11" x14ac:dyDescent="0.25">
      <c r="A46" s="12" t="s">
        <v>467</v>
      </c>
      <c r="B46" s="12" t="s">
        <v>468</v>
      </c>
      <c r="C46" s="12" t="s">
        <v>468</v>
      </c>
      <c r="D46" s="2" t="s">
        <v>469</v>
      </c>
      <c r="K46" s="2" t="s">
        <v>470</v>
      </c>
    </row>
    <row r="47" spans="1:11" x14ac:dyDescent="0.25">
      <c r="A47" s="12" t="s">
        <v>471</v>
      </c>
      <c r="B47" s="12" t="s">
        <v>472</v>
      </c>
      <c r="C47" s="2" t="s">
        <v>473</v>
      </c>
      <c r="D47" s="2" t="s">
        <v>474</v>
      </c>
      <c r="K47" s="2" t="s">
        <v>475</v>
      </c>
    </row>
    <row r="48" spans="1:11" x14ac:dyDescent="0.25">
      <c r="A48" s="12" t="s">
        <v>476</v>
      </c>
      <c r="B48" s="12" t="s">
        <v>477</v>
      </c>
      <c r="C48" s="12" t="s">
        <v>478</v>
      </c>
      <c r="D48" s="2" t="s">
        <v>479</v>
      </c>
      <c r="K48" s="2" t="s">
        <v>480</v>
      </c>
    </row>
    <row r="49" spans="1:11" x14ac:dyDescent="0.25">
      <c r="A49" s="12" t="s">
        <v>481</v>
      </c>
      <c r="B49" s="12" t="s">
        <v>482</v>
      </c>
      <c r="C49" s="12" t="s">
        <v>483</v>
      </c>
      <c r="D49" s="2" t="s">
        <v>484</v>
      </c>
      <c r="K49" s="2" t="s">
        <v>485</v>
      </c>
    </row>
    <row r="50" spans="1:11" x14ac:dyDescent="0.25">
      <c r="A50" s="12" t="s">
        <v>486</v>
      </c>
      <c r="B50" s="12" t="s">
        <v>487</v>
      </c>
      <c r="C50" s="12" t="s">
        <v>488</v>
      </c>
      <c r="D50" s="2" t="s">
        <v>489</v>
      </c>
      <c r="K50" s="2" t="s">
        <v>490</v>
      </c>
    </row>
    <row r="51" spans="1:11" x14ac:dyDescent="0.25">
      <c r="A51" s="12" t="s">
        <v>491</v>
      </c>
      <c r="B51" s="12" t="s">
        <v>492</v>
      </c>
      <c r="C51" s="12" t="s">
        <v>493</v>
      </c>
      <c r="D51" s="2" t="s">
        <v>494</v>
      </c>
      <c r="K51" s="2" t="s">
        <v>495</v>
      </c>
    </row>
    <row r="52" spans="1:11" x14ac:dyDescent="0.25">
      <c r="A52" s="12" t="s">
        <v>496</v>
      </c>
      <c r="B52" s="12" t="s">
        <v>497</v>
      </c>
      <c r="C52" s="12" t="s">
        <v>498</v>
      </c>
      <c r="D52" s="2" t="s">
        <v>499</v>
      </c>
      <c r="K52" s="2" t="s">
        <v>500</v>
      </c>
    </row>
    <row r="53" spans="1:11" x14ac:dyDescent="0.25">
      <c r="A53" s="12" t="s">
        <v>501</v>
      </c>
      <c r="B53" s="12" t="s">
        <v>502</v>
      </c>
      <c r="C53" s="12" t="s">
        <v>498</v>
      </c>
      <c r="D53" s="2" t="s">
        <v>503</v>
      </c>
      <c r="K53" s="2" t="s">
        <v>504</v>
      </c>
    </row>
    <row r="54" spans="1:11" x14ac:dyDescent="0.25">
      <c r="A54" s="12" t="s">
        <v>505</v>
      </c>
      <c r="B54" s="12" t="s">
        <v>506</v>
      </c>
      <c r="C54" s="12" t="s">
        <v>507</v>
      </c>
      <c r="D54" s="2" t="s">
        <v>508</v>
      </c>
      <c r="K54" s="2" t="s">
        <v>509</v>
      </c>
    </row>
    <row r="55" spans="1:11" x14ac:dyDescent="0.25">
      <c r="A55" s="12" t="s">
        <v>510</v>
      </c>
      <c r="B55" s="12" t="s">
        <v>511</v>
      </c>
      <c r="C55" s="12" t="s">
        <v>512</v>
      </c>
      <c r="D55" s="2" t="s">
        <v>513</v>
      </c>
      <c r="K55" s="2" t="s">
        <v>514</v>
      </c>
    </row>
    <row r="56" spans="1:11" x14ac:dyDescent="0.25">
      <c r="A56" s="12" t="s">
        <v>515</v>
      </c>
      <c r="B56" s="12" t="s">
        <v>516</v>
      </c>
      <c r="C56" s="12" t="s">
        <v>516</v>
      </c>
      <c r="D56" s="2" t="s">
        <v>517</v>
      </c>
      <c r="K56" s="2" t="s">
        <v>518</v>
      </c>
    </row>
    <row r="57" spans="1:11" x14ac:dyDescent="0.25">
      <c r="A57" s="12" t="s">
        <v>519</v>
      </c>
      <c r="B57" s="12" t="s">
        <v>520</v>
      </c>
      <c r="C57" s="12" t="s">
        <v>375</v>
      </c>
      <c r="D57" s="2" t="s">
        <v>521</v>
      </c>
      <c r="K57" s="2" t="s">
        <v>522</v>
      </c>
    </row>
    <row r="58" spans="1:11" x14ac:dyDescent="0.25">
      <c r="A58" s="12" t="s">
        <v>523</v>
      </c>
      <c r="B58" s="12" t="s">
        <v>524</v>
      </c>
      <c r="C58" s="12" t="s">
        <v>525</v>
      </c>
      <c r="D58" s="2" t="s">
        <v>526</v>
      </c>
      <c r="K58" s="2" t="s">
        <v>527</v>
      </c>
    </row>
    <row r="59" spans="1:11" x14ac:dyDescent="0.25">
      <c r="A59" s="12" t="s">
        <v>528</v>
      </c>
      <c r="B59" s="12" t="s">
        <v>529</v>
      </c>
      <c r="C59" s="12" t="s">
        <v>529</v>
      </c>
      <c r="D59" s="2" t="s">
        <v>530</v>
      </c>
      <c r="K59" s="2" t="s">
        <v>531</v>
      </c>
    </row>
    <row r="60" spans="1:11" x14ac:dyDescent="0.25">
      <c r="A60" s="12" t="s">
        <v>532</v>
      </c>
      <c r="B60" s="12" t="s">
        <v>533</v>
      </c>
      <c r="C60" s="12" t="s">
        <v>529</v>
      </c>
      <c r="D60" s="2" t="s">
        <v>534</v>
      </c>
      <c r="K60" s="2" t="s">
        <v>535</v>
      </c>
    </row>
    <row r="61" spans="1:11" x14ac:dyDescent="0.25">
      <c r="A61" s="12" t="s">
        <v>536</v>
      </c>
      <c r="B61" s="12" t="s">
        <v>537</v>
      </c>
      <c r="C61" s="12" t="s">
        <v>537</v>
      </c>
      <c r="D61" s="2" t="s">
        <v>538</v>
      </c>
      <c r="K61" s="2" t="s">
        <v>539</v>
      </c>
    </row>
    <row r="62" spans="1:11" x14ac:dyDescent="0.25">
      <c r="A62" s="12" t="s">
        <v>540</v>
      </c>
      <c r="B62" s="12" t="s">
        <v>541</v>
      </c>
      <c r="C62" s="12" t="s">
        <v>542</v>
      </c>
      <c r="D62" s="2" t="s">
        <v>543</v>
      </c>
      <c r="K62" s="2" t="s">
        <v>544</v>
      </c>
    </row>
    <row r="63" spans="1:11" x14ac:dyDescent="0.25">
      <c r="A63" s="12" t="s">
        <v>545</v>
      </c>
      <c r="B63" s="12" t="s">
        <v>546</v>
      </c>
      <c r="C63" s="12" t="s">
        <v>547</v>
      </c>
      <c r="D63" s="2" t="s">
        <v>548</v>
      </c>
      <c r="K63" s="2" t="s">
        <v>549</v>
      </c>
    </row>
    <row r="64" spans="1:11" x14ac:dyDescent="0.25">
      <c r="A64" s="12" t="s">
        <v>550</v>
      </c>
      <c r="B64" s="12" t="s">
        <v>551</v>
      </c>
      <c r="C64" s="12" t="s">
        <v>542</v>
      </c>
      <c r="D64" s="2" t="s">
        <v>552</v>
      </c>
      <c r="K64" s="2" t="s">
        <v>553</v>
      </c>
    </row>
    <row r="65" spans="1:11" x14ac:dyDescent="0.25">
      <c r="A65" s="12" t="s">
        <v>554</v>
      </c>
      <c r="B65" s="12" t="s">
        <v>555</v>
      </c>
      <c r="C65" s="12" t="s">
        <v>542</v>
      </c>
      <c r="D65" s="2" t="s">
        <v>556</v>
      </c>
      <c r="K65" s="2" t="s">
        <v>557</v>
      </c>
    </row>
    <row r="66" spans="1:11" x14ac:dyDescent="0.25">
      <c r="A66" s="12" t="s">
        <v>558</v>
      </c>
      <c r="B66" s="12" t="s">
        <v>559</v>
      </c>
      <c r="C66" s="12" t="s">
        <v>542</v>
      </c>
      <c r="D66" s="2" t="s">
        <v>560</v>
      </c>
      <c r="K66" s="2" t="s">
        <v>561</v>
      </c>
    </row>
    <row r="67" spans="1:11" x14ac:dyDescent="0.25">
      <c r="A67" s="12" t="s">
        <v>562</v>
      </c>
      <c r="B67" s="12" t="s">
        <v>563</v>
      </c>
      <c r="C67" s="12" t="s">
        <v>542</v>
      </c>
      <c r="D67" s="2" t="s">
        <v>564</v>
      </c>
      <c r="K67" s="2" t="s">
        <v>565</v>
      </c>
    </row>
    <row r="68" spans="1:11" x14ac:dyDescent="0.25">
      <c r="A68" s="12" t="s">
        <v>566</v>
      </c>
      <c r="B68" s="12" t="s">
        <v>567</v>
      </c>
      <c r="C68" s="12" t="s">
        <v>568</v>
      </c>
      <c r="D68" s="2" t="s">
        <v>569</v>
      </c>
      <c r="K68" s="2" t="s">
        <v>570</v>
      </c>
    </row>
    <row r="69" spans="1:11" x14ac:dyDescent="0.25">
      <c r="A69" s="12" t="s">
        <v>571</v>
      </c>
      <c r="B69" s="12" t="s">
        <v>572</v>
      </c>
      <c r="C69" s="12" t="s">
        <v>572</v>
      </c>
      <c r="D69" s="2" t="s">
        <v>573</v>
      </c>
      <c r="K69" s="2" t="s">
        <v>574</v>
      </c>
    </row>
    <row r="70" spans="1:11" x14ac:dyDescent="0.25">
      <c r="A70" s="12" t="s">
        <v>575</v>
      </c>
      <c r="B70" s="12" t="s">
        <v>576</v>
      </c>
      <c r="C70" s="12" t="s">
        <v>577</v>
      </c>
      <c r="D70" s="2" t="s">
        <v>578</v>
      </c>
    </row>
    <row r="71" spans="1:11" x14ac:dyDescent="0.25">
      <c r="A71" s="12" t="s">
        <v>579</v>
      </c>
      <c r="B71" s="12" t="s">
        <v>580</v>
      </c>
      <c r="C71" s="12" t="s">
        <v>581</v>
      </c>
      <c r="D71" s="2" t="s">
        <v>582</v>
      </c>
    </row>
    <row r="72" spans="1:11" x14ac:dyDescent="0.25">
      <c r="A72" s="12" t="s">
        <v>583</v>
      </c>
      <c r="B72" s="12" t="s">
        <v>584</v>
      </c>
      <c r="C72" s="12" t="s">
        <v>581</v>
      </c>
      <c r="D72" s="2" t="s">
        <v>585</v>
      </c>
    </row>
    <row r="73" spans="1:11" x14ac:dyDescent="0.25">
      <c r="A73" s="12" t="s">
        <v>586</v>
      </c>
      <c r="B73" s="12" t="s">
        <v>587</v>
      </c>
      <c r="C73" s="12" t="s">
        <v>581</v>
      </c>
      <c r="D73" s="2" t="s">
        <v>588</v>
      </c>
    </row>
    <row r="74" spans="1:11" x14ac:dyDescent="0.25">
      <c r="A74" s="12" t="s">
        <v>589</v>
      </c>
      <c r="B74" s="12" t="s">
        <v>590</v>
      </c>
      <c r="C74" s="12" t="s">
        <v>581</v>
      </c>
      <c r="D74" s="2" t="s">
        <v>591</v>
      </c>
    </row>
    <row r="75" spans="1:11" x14ac:dyDescent="0.25">
      <c r="A75" s="12" t="s">
        <v>592</v>
      </c>
      <c r="B75" s="12" t="s">
        <v>593</v>
      </c>
      <c r="C75" s="12" t="s">
        <v>439</v>
      </c>
      <c r="D75" s="2" t="s">
        <v>594</v>
      </c>
    </row>
    <row r="76" spans="1:11" x14ac:dyDescent="0.25">
      <c r="A76" s="12" t="s">
        <v>595</v>
      </c>
      <c r="B76" s="12" t="s">
        <v>596</v>
      </c>
      <c r="C76" s="12" t="s">
        <v>439</v>
      </c>
      <c r="D76" s="2" t="s">
        <v>597</v>
      </c>
    </row>
    <row r="77" spans="1:11" x14ac:dyDescent="0.25">
      <c r="A77" s="12" t="s">
        <v>598</v>
      </c>
      <c r="B77" s="12" t="s">
        <v>599</v>
      </c>
      <c r="C77" s="12" t="s">
        <v>600</v>
      </c>
      <c r="D77" s="2" t="s">
        <v>601</v>
      </c>
    </row>
    <row r="78" spans="1:11" x14ac:dyDescent="0.25">
      <c r="A78" s="12" t="s">
        <v>602</v>
      </c>
      <c r="B78" s="12" t="s">
        <v>603</v>
      </c>
      <c r="C78" s="12" t="s">
        <v>600</v>
      </c>
      <c r="D78" s="2" t="s">
        <v>604</v>
      </c>
    </row>
    <row r="79" spans="1:11" x14ac:dyDescent="0.25">
      <c r="C79" s="12"/>
      <c r="D79" s="2" t="s">
        <v>605</v>
      </c>
    </row>
    <row r="80" spans="1:11" x14ac:dyDescent="0.25">
      <c r="C80" s="12"/>
      <c r="D80" s="2" t="s">
        <v>606</v>
      </c>
    </row>
    <row r="81" spans="3:4" x14ac:dyDescent="0.25">
      <c r="C81" s="12"/>
      <c r="D81" s="2" t="s">
        <v>607</v>
      </c>
    </row>
    <row r="82" spans="3:4" x14ac:dyDescent="0.25">
      <c r="C82" s="12"/>
      <c r="D82" s="2" t="s">
        <v>608</v>
      </c>
    </row>
    <row r="83" spans="3:4" x14ac:dyDescent="0.25">
      <c r="C83" s="12"/>
      <c r="D83" s="2" t="s">
        <v>609</v>
      </c>
    </row>
    <row r="84" spans="3:4" x14ac:dyDescent="0.25">
      <c r="C84" s="12"/>
      <c r="D84" s="2" t="s">
        <v>610</v>
      </c>
    </row>
    <row r="85" spans="3:4" x14ac:dyDescent="0.25">
      <c r="C85" s="12"/>
      <c r="D85" s="2" t="s">
        <v>611</v>
      </c>
    </row>
    <row r="86" spans="3:4" x14ac:dyDescent="0.25">
      <c r="C86" s="12"/>
      <c r="D86" s="2" t="s">
        <v>612</v>
      </c>
    </row>
    <row r="87" spans="3:4" x14ac:dyDescent="0.25">
      <c r="C87" s="12"/>
      <c r="D87" s="2" t="s">
        <v>613</v>
      </c>
    </row>
    <row r="88" spans="3:4" x14ac:dyDescent="0.25">
      <c r="C88" s="12"/>
      <c r="D88" s="2" t="s">
        <v>614</v>
      </c>
    </row>
    <row r="89" spans="3:4" x14ac:dyDescent="0.25">
      <c r="C89" s="12"/>
      <c r="D89" s="2" t="s">
        <v>615</v>
      </c>
    </row>
    <row r="90" spans="3:4" x14ac:dyDescent="0.25">
      <c r="C90" s="12"/>
      <c r="D90" s="2" t="s">
        <v>616</v>
      </c>
    </row>
    <row r="91" spans="3:4" x14ac:dyDescent="0.25">
      <c r="C91" s="12"/>
      <c r="D91" s="2" t="s">
        <v>617</v>
      </c>
    </row>
    <row r="92" spans="3:4" x14ac:dyDescent="0.25">
      <c r="C92" s="12"/>
      <c r="D92" s="2" t="s">
        <v>618</v>
      </c>
    </row>
    <row r="93" spans="3:4" x14ac:dyDescent="0.25">
      <c r="C93" s="12"/>
      <c r="D93" s="2" t="s">
        <v>619</v>
      </c>
    </row>
    <row r="94" spans="3:4" x14ac:dyDescent="0.25">
      <c r="C94" s="12"/>
      <c r="D94" s="2" t="s">
        <v>620</v>
      </c>
    </row>
    <row r="95" spans="3:4" x14ac:dyDescent="0.25">
      <c r="C95" s="12"/>
      <c r="D95" s="2" t="s">
        <v>621</v>
      </c>
    </row>
    <row r="96" spans="3:4" x14ac:dyDescent="0.25">
      <c r="C96" s="12"/>
      <c r="D96" s="2" t="s">
        <v>622</v>
      </c>
    </row>
    <row r="97" spans="3:4" x14ac:dyDescent="0.25">
      <c r="C97" s="12"/>
      <c r="D97" s="2" t="s">
        <v>623</v>
      </c>
    </row>
    <row r="98" spans="3:4" x14ac:dyDescent="0.25">
      <c r="C98" s="12"/>
      <c r="D98" s="2" t="s">
        <v>624</v>
      </c>
    </row>
    <row r="99" spans="3:4" x14ac:dyDescent="0.25">
      <c r="C99" s="12"/>
      <c r="D99" s="2" t="s">
        <v>625</v>
      </c>
    </row>
    <row r="100" spans="3:4" x14ac:dyDescent="0.25">
      <c r="C100" s="12"/>
      <c r="D100" s="2" t="s">
        <v>626</v>
      </c>
    </row>
    <row r="101" spans="3:4" x14ac:dyDescent="0.25">
      <c r="D101" s="2" t="s">
        <v>627</v>
      </c>
    </row>
    <row r="102" spans="3:4" x14ac:dyDescent="0.25">
      <c r="D102" s="2" t="s">
        <v>628</v>
      </c>
    </row>
    <row r="103" spans="3:4" x14ac:dyDescent="0.25">
      <c r="D103" s="2" t="s">
        <v>629</v>
      </c>
    </row>
    <row r="104" spans="3:4" x14ac:dyDescent="0.25">
      <c r="D104" s="2" t="s">
        <v>630</v>
      </c>
    </row>
    <row r="105" spans="3:4" x14ac:dyDescent="0.25">
      <c r="D105" s="2" t="s">
        <v>631</v>
      </c>
    </row>
    <row r="106" spans="3:4" x14ac:dyDescent="0.25">
      <c r="D106" s="2" t="s">
        <v>632</v>
      </c>
    </row>
    <row r="107" spans="3:4" x14ac:dyDescent="0.25">
      <c r="D107" s="2" t="s">
        <v>633</v>
      </c>
    </row>
    <row r="108" spans="3:4" x14ac:dyDescent="0.25">
      <c r="D108" s="2" t="s">
        <v>634</v>
      </c>
    </row>
    <row r="109" spans="3:4" x14ac:dyDescent="0.25">
      <c r="D109" s="2" t="s">
        <v>635</v>
      </c>
    </row>
    <row r="110" spans="3:4" x14ac:dyDescent="0.25">
      <c r="D110" s="2" t="s">
        <v>636</v>
      </c>
    </row>
    <row r="111" spans="3:4" x14ac:dyDescent="0.25">
      <c r="D111" s="2" t="s">
        <v>637</v>
      </c>
    </row>
    <row r="112" spans="3:4" x14ac:dyDescent="0.25">
      <c r="D112" s="2" t="s">
        <v>638</v>
      </c>
    </row>
    <row r="113" spans="4:4" x14ac:dyDescent="0.25">
      <c r="D113" s="2" t="s">
        <v>639</v>
      </c>
    </row>
    <row r="114" spans="4:4" x14ac:dyDescent="0.25">
      <c r="D114" s="2" t="s">
        <v>640</v>
      </c>
    </row>
    <row r="115" spans="4:4" x14ac:dyDescent="0.25">
      <c r="D115" s="2" t="s">
        <v>641</v>
      </c>
    </row>
    <row r="116" spans="4:4" x14ac:dyDescent="0.25">
      <c r="D116" s="2" t="s">
        <v>642</v>
      </c>
    </row>
    <row r="117" spans="4:4" x14ac:dyDescent="0.25">
      <c r="D117" s="2" t="s">
        <v>643</v>
      </c>
    </row>
    <row r="118" spans="4:4" x14ac:dyDescent="0.25">
      <c r="D118" s="2" t="s">
        <v>644</v>
      </c>
    </row>
    <row r="119" spans="4:4" x14ac:dyDescent="0.25">
      <c r="D119" s="2" t="s">
        <v>645</v>
      </c>
    </row>
    <row r="120" spans="4:4" x14ac:dyDescent="0.25">
      <c r="D120" s="2" t="s">
        <v>646</v>
      </c>
    </row>
    <row r="121" spans="4:4" x14ac:dyDescent="0.25">
      <c r="D121" s="2" t="s">
        <v>647</v>
      </c>
    </row>
    <row r="122" spans="4:4" x14ac:dyDescent="0.25">
      <c r="D122" s="2" t="s">
        <v>648</v>
      </c>
    </row>
    <row r="123" spans="4:4" x14ac:dyDescent="0.25">
      <c r="D123" s="2" t="s">
        <v>649</v>
      </c>
    </row>
    <row r="124" spans="4:4" x14ac:dyDescent="0.25">
      <c r="D124" s="2" t="s">
        <v>650</v>
      </c>
    </row>
    <row r="125" spans="4:4" x14ac:dyDescent="0.25">
      <c r="D125" s="2" t="s">
        <v>651</v>
      </c>
    </row>
    <row r="126" spans="4:4" x14ac:dyDescent="0.25">
      <c r="D126" s="2" t="s">
        <v>652</v>
      </c>
    </row>
    <row r="127" spans="4:4" x14ac:dyDescent="0.25">
      <c r="D127" s="2" t="s">
        <v>653</v>
      </c>
    </row>
    <row r="128" spans="4:4" x14ac:dyDescent="0.25">
      <c r="D128" s="2" t="s">
        <v>654</v>
      </c>
    </row>
    <row r="129" spans="4:4" x14ac:dyDescent="0.25">
      <c r="D129" s="2" t="s">
        <v>655</v>
      </c>
    </row>
    <row r="130" spans="4:4" x14ac:dyDescent="0.25">
      <c r="D130" s="2" t="s">
        <v>656</v>
      </c>
    </row>
    <row r="131" spans="4:4" x14ac:dyDescent="0.25">
      <c r="D131" s="2" t="s">
        <v>657</v>
      </c>
    </row>
    <row r="132" spans="4:4" x14ac:dyDescent="0.25">
      <c r="D132" s="2" t="s">
        <v>658</v>
      </c>
    </row>
    <row r="133" spans="4:4" x14ac:dyDescent="0.25">
      <c r="D133" s="2" t="s">
        <v>659</v>
      </c>
    </row>
    <row r="134" spans="4:4" x14ac:dyDescent="0.25">
      <c r="D134" s="2" t="s">
        <v>660</v>
      </c>
    </row>
    <row r="135" spans="4:4" x14ac:dyDescent="0.25">
      <c r="D135" s="2" t="s">
        <v>661</v>
      </c>
    </row>
    <row r="136" spans="4:4" x14ac:dyDescent="0.25">
      <c r="D136" s="2" t="s">
        <v>662</v>
      </c>
    </row>
    <row r="137" spans="4:4" x14ac:dyDescent="0.25">
      <c r="D137" s="2" t="s">
        <v>663</v>
      </c>
    </row>
    <row r="138" spans="4:4" x14ac:dyDescent="0.25">
      <c r="D138" s="2" t="s">
        <v>664</v>
      </c>
    </row>
    <row r="139" spans="4:4" x14ac:dyDescent="0.25">
      <c r="D139" s="2" t="s">
        <v>665</v>
      </c>
    </row>
    <row r="140" spans="4:4" x14ac:dyDescent="0.25">
      <c r="D140" s="2" t="s">
        <v>666</v>
      </c>
    </row>
    <row r="141" spans="4:4" x14ac:dyDescent="0.25">
      <c r="D141" s="2" t="s">
        <v>667</v>
      </c>
    </row>
    <row r="142" spans="4:4" x14ac:dyDescent="0.25">
      <c r="D142" s="2" t="s">
        <v>668</v>
      </c>
    </row>
    <row r="143" spans="4:4" x14ac:dyDescent="0.25">
      <c r="D143" s="2" t="s">
        <v>669</v>
      </c>
    </row>
    <row r="144" spans="4:4" x14ac:dyDescent="0.25">
      <c r="D144" s="2" t="s">
        <v>670</v>
      </c>
    </row>
    <row r="145" spans="4:4" x14ac:dyDescent="0.25">
      <c r="D145" s="2" t="s">
        <v>671</v>
      </c>
    </row>
    <row r="146" spans="4:4" x14ac:dyDescent="0.25">
      <c r="D146" s="2" t="s">
        <v>672</v>
      </c>
    </row>
    <row r="147" spans="4:4" x14ac:dyDescent="0.25">
      <c r="D147" s="2" t="s">
        <v>673</v>
      </c>
    </row>
    <row r="148" spans="4:4" x14ac:dyDescent="0.25">
      <c r="D148" s="2" t="s">
        <v>18</v>
      </c>
    </row>
    <row r="149" spans="4:4" x14ac:dyDescent="0.25">
      <c r="D149" s="2" t="s">
        <v>674</v>
      </c>
    </row>
    <row r="150" spans="4:4" x14ac:dyDescent="0.25">
      <c r="D150" s="2" t="s">
        <v>675</v>
      </c>
    </row>
    <row r="151" spans="4:4" x14ac:dyDescent="0.25">
      <c r="D151" s="2" t="s">
        <v>676</v>
      </c>
    </row>
    <row r="152" spans="4:4" x14ac:dyDescent="0.25">
      <c r="D152" s="2" t="s">
        <v>677</v>
      </c>
    </row>
    <row r="153" spans="4:4" x14ac:dyDescent="0.25">
      <c r="D153" s="2" t="s">
        <v>678</v>
      </c>
    </row>
    <row r="154" spans="4:4" x14ac:dyDescent="0.25">
      <c r="D154" s="2" t="s">
        <v>679</v>
      </c>
    </row>
    <row r="155" spans="4:4" x14ac:dyDescent="0.25">
      <c r="D155" s="2" t="s">
        <v>680</v>
      </c>
    </row>
    <row r="156" spans="4:4" x14ac:dyDescent="0.25">
      <c r="D156" s="2" t="s">
        <v>681</v>
      </c>
    </row>
    <row r="157" spans="4:4" x14ac:dyDescent="0.25">
      <c r="D157" s="2" t="s">
        <v>682</v>
      </c>
    </row>
    <row r="158" spans="4:4" x14ac:dyDescent="0.25">
      <c r="D158" s="2" t="s">
        <v>683</v>
      </c>
    </row>
    <row r="159" spans="4:4" x14ac:dyDescent="0.25">
      <c r="D159" s="2" t="s">
        <v>684</v>
      </c>
    </row>
    <row r="160" spans="4:4" x14ac:dyDescent="0.25">
      <c r="D160" s="2" t="s">
        <v>685</v>
      </c>
    </row>
    <row r="161" spans="4:4" x14ac:dyDescent="0.25">
      <c r="D161" s="2" t="s">
        <v>686</v>
      </c>
    </row>
    <row r="162" spans="4:4" x14ac:dyDescent="0.25">
      <c r="D162" s="2" t="s">
        <v>687</v>
      </c>
    </row>
    <row r="163" spans="4:4" x14ac:dyDescent="0.25">
      <c r="D163" s="2" t="s">
        <v>688</v>
      </c>
    </row>
    <row r="164" spans="4:4" x14ac:dyDescent="0.25">
      <c r="D164" s="2" t="s">
        <v>689</v>
      </c>
    </row>
    <row r="165" spans="4:4" x14ac:dyDescent="0.25">
      <c r="D165" s="2" t="s">
        <v>690</v>
      </c>
    </row>
    <row r="166" spans="4:4" x14ac:dyDescent="0.25">
      <c r="D166" s="2" t="s">
        <v>36</v>
      </c>
    </row>
    <row r="167" spans="4:4" x14ac:dyDescent="0.25">
      <c r="D167" s="2" t="s">
        <v>691</v>
      </c>
    </row>
    <row r="168" spans="4:4" x14ac:dyDescent="0.25">
      <c r="D168" s="2" t="s">
        <v>692</v>
      </c>
    </row>
    <row r="169" spans="4:4" x14ac:dyDescent="0.25">
      <c r="D169" s="2" t="s">
        <v>693</v>
      </c>
    </row>
    <row r="170" spans="4:4" x14ac:dyDescent="0.25">
      <c r="D170" s="2" t="s">
        <v>694</v>
      </c>
    </row>
    <row r="171" spans="4:4" x14ac:dyDescent="0.25">
      <c r="D171" s="2" t="s">
        <v>695</v>
      </c>
    </row>
    <row r="172" spans="4:4" x14ac:dyDescent="0.25">
      <c r="D172" s="2" t="s">
        <v>696</v>
      </c>
    </row>
    <row r="173" spans="4:4" x14ac:dyDescent="0.25">
      <c r="D173" s="2" t="s">
        <v>697</v>
      </c>
    </row>
    <row r="174" spans="4:4" x14ac:dyDescent="0.25">
      <c r="D174" s="2" t="s">
        <v>698</v>
      </c>
    </row>
    <row r="175" spans="4:4" x14ac:dyDescent="0.25">
      <c r="D175" s="2" t="s">
        <v>699</v>
      </c>
    </row>
    <row r="176" spans="4:4" x14ac:dyDescent="0.25">
      <c r="D176" s="2" t="s">
        <v>700</v>
      </c>
    </row>
    <row r="177" spans="4:4" x14ac:dyDescent="0.25">
      <c r="D177" s="2" t="s">
        <v>701</v>
      </c>
    </row>
    <row r="178" spans="4:4" x14ac:dyDescent="0.25">
      <c r="D178" s="2" t="s">
        <v>702</v>
      </c>
    </row>
    <row r="179" spans="4:4" x14ac:dyDescent="0.25">
      <c r="D179" s="2" t="s">
        <v>703</v>
      </c>
    </row>
    <row r="180" spans="4:4" x14ac:dyDescent="0.25">
      <c r="D180" s="2" t="s">
        <v>704</v>
      </c>
    </row>
    <row r="181" spans="4:4" x14ac:dyDescent="0.25">
      <c r="D181" s="2" t="s">
        <v>705</v>
      </c>
    </row>
    <row r="182" spans="4:4" x14ac:dyDescent="0.25">
      <c r="D182" s="2" t="s">
        <v>706</v>
      </c>
    </row>
    <row r="183" spans="4:4" x14ac:dyDescent="0.25">
      <c r="D183" s="2" t="s">
        <v>707</v>
      </c>
    </row>
    <row r="184" spans="4:4" x14ac:dyDescent="0.25">
      <c r="D184" s="2" t="s">
        <v>708</v>
      </c>
    </row>
    <row r="185" spans="4:4" x14ac:dyDescent="0.25">
      <c r="D185" s="2" t="s">
        <v>709</v>
      </c>
    </row>
    <row r="186" spans="4:4" x14ac:dyDescent="0.25">
      <c r="D186" s="2" t="s">
        <v>710</v>
      </c>
    </row>
    <row r="187" spans="4:4" x14ac:dyDescent="0.25">
      <c r="D187" s="2" t="s">
        <v>711</v>
      </c>
    </row>
    <row r="188" spans="4:4" x14ac:dyDescent="0.25">
      <c r="D188" s="2" t="s">
        <v>712</v>
      </c>
    </row>
    <row r="189" spans="4:4" x14ac:dyDescent="0.25">
      <c r="D189" s="2" t="s">
        <v>713</v>
      </c>
    </row>
    <row r="190" spans="4:4" x14ac:dyDescent="0.25">
      <c r="D190" s="2" t="s">
        <v>714</v>
      </c>
    </row>
    <row r="191" spans="4:4" x14ac:dyDescent="0.25">
      <c r="D191" s="2" t="s">
        <v>715</v>
      </c>
    </row>
    <row r="192" spans="4:4" x14ac:dyDescent="0.25">
      <c r="D192" s="2" t="s">
        <v>716</v>
      </c>
    </row>
    <row r="193" spans="4:4" x14ac:dyDescent="0.25">
      <c r="D193" s="2" t="s">
        <v>717</v>
      </c>
    </row>
    <row r="194" spans="4:4" x14ac:dyDescent="0.25">
      <c r="D194" s="2" t="s">
        <v>718</v>
      </c>
    </row>
    <row r="195" spans="4:4" x14ac:dyDescent="0.25">
      <c r="D195" s="2" t="s">
        <v>719</v>
      </c>
    </row>
    <row r="196" spans="4:4" x14ac:dyDescent="0.25">
      <c r="D196" s="2" t="s">
        <v>720</v>
      </c>
    </row>
    <row r="197" spans="4:4" x14ac:dyDescent="0.25">
      <c r="D197" s="2" t="s">
        <v>721</v>
      </c>
    </row>
    <row r="198" spans="4:4" x14ac:dyDescent="0.25">
      <c r="D198" s="2" t="s">
        <v>464</v>
      </c>
    </row>
    <row r="199" spans="4:4" x14ac:dyDescent="0.25">
      <c r="D199" s="2" t="s">
        <v>722</v>
      </c>
    </row>
    <row r="200" spans="4:4" x14ac:dyDescent="0.25">
      <c r="D200" s="2" t="s">
        <v>723</v>
      </c>
    </row>
    <row r="201" spans="4:4" x14ac:dyDescent="0.25">
      <c r="D201" s="2" t="s">
        <v>724</v>
      </c>
    </row>
    <row r="202" spans="4:4" x14ac:dyDescent="0.25">
      <c r="D202" s="2" t="s">
        <v>725</v>
      </c>
    </row>
    <row r="203" spans="4:4" x14ac:dyDescent="0.25">
      <c r="D203" s="2" t="s">
        <v>726</v>
      </c>
    </row>
    <row r="204" spans="4:4" x14ac:dyDescent="0.25">
      <c r="D204" s="2" t="s">
        <v>727</v>
      </c>
    </row>
    <row r="205" spans="4:4" x14ac:dyDescent="0.25">
      <c r="D205" s="2" t="s">
        <v>728</v>
      </c>
    </row>
    <row r="206" spans="4:4" x14ac:dyDescent="0.25">
      <c r="D206" s="2" t="s">
        <v>729</v>
      </c>
    </row>
    <row r="207" spans="4:4" x14ac:dyDescent="0.25">
      <c r="D207" s="2" t="s">
        <v>730</v>
      </c>
    </row>
    <row r="208" spans="4:4" x14ac:dyDescent="0.25">
      <c r="D208" s="2" t="s">
        <v>731</v>
      </c>
    </row>
    <row r="209" spans="4:4" x14ac:dyDescent="0.25">
      <c r="D209" s="2" t="s">
        <v>732</v>
      </c>
    </row>
    <row r="210" spans="4:4" x14ac:dyDescent="0.25">
      <c r="D210" s="2" t="s">
        <v>733</v>
      </c>
    </row>
    <row r="211" spans="4:4" x14ac:dyDescent="0.25">
      <c r="D211" s="2" t="s">
        <v>734</v>
      </c>
    </row>
    <row r="212" spans="4:4" x14ac:dyDescent="0.25">
      <c r="D212" s="2" t="s">
        <v>735</v>
      </c>
    </row>
    <row r="213" spans="4:4" x14ac:dyDescent="0.25">
      <c r="D213" s="2" t="s">
        <v>736</v>
      </c>
    </row>
    <row r="214" spans="4:4" x14ac:dyDescent="0.25">
      <c r="D214" s="2" t="s">
        <v>737</v>
      </c>
    </row>
    <row r="215" spans="4:4" x14ac:dyDescent="0.25">
      <c r="D215" s="2" t="s">
        <v>738</v>
      </c>
    </row>
    <row r="216" spans="4:4" x14ac:dyDescent="0.25">
      <c r="D216" s="2" t="s">
        <v>739</v>
      </c>
    </row>
    <row r="217" spans="4:4" x14ac:dyDescent="0.25">
      <c r="D217" s="2" t="s">
        <v>740</v>
      </c>
    </row>
    <row r="218" spans="4:4" x14ac:dyDescent="0.25">
      <c r="D218" s="2" t="s">
        <v>741</v>
      </c>
    </row>
    <row r="219" spans="4:4" x14ac:dyDescent="0.25">
      <c r="D219" s="2" t="s">
        <v>742</v>
      </c>
    </row>
    <row r="220" spans="4:4" x14ac:dyDescent="0.25">
      <c r="D220" s="2" t="s">
        <v>743</v>
      </c>
    </row>
    <row r="221" spans="4:4" x14ac:dyDescent="0.25">
      <c r="D221" s="2" t="s">
        <v>744</v>
      </c>
    </row>
    <row r="222" spans="4:4" x14ac:dyDescent="0.25">
      <c r="D222" s="2" t="s">
        <v>745</v>
      </c>
    </row>
    <row r="223" spans="4:4" x14ac:dyDescent="0.25">
      <c r="D223" s="2" t="s">
        <v>746</v>
      </c>
    </row>
    <row r="224" spans="4:4" x14ac:dyDescent="0.25">
      <c r="D224" s="2" t="s">
        <v>747</v>
      </c>
    </row>
    <row r="225" spans="4:4" x14ac:dyDescent="0.25">
      <c r="D225" s="2" t="s">
        <v>748</v>
      </c>
    </row>
    <row r="226" spans="4:4" x14ac:dyDescent="0.25">
      <c r="D226" s="2" t="s">
        <v>749</v>
      </c>
    </row>
    <row r="227" spans="4:4" x14ac:dyDescent="0.25">
      <c r="D227" s="2" t="s">
        <v>750</v>
      </c>
    </row>
    <row r="228" spans="4:4" x14ac:dyDescent="0.25">
      <c r="D228" s="2" t="s">
        <v>751</v>
      </c>
    </row>
    <row r="229" spans="4:4" x14ac:dyDescent="0.25">
      <c r="D229" s="2" t="s">
        <v>752</v>
      </c>
    </row>
    <row r="230" spans="4:4" x14ac:dyDescent="0.25">
      <c r="D230" s="2" t="s">
        <v>753</v>
      </c>
    </row>
    <row r="231" spans="4:4" x14ac:dyDescent="0.25">
      <c r="D231" s="2" t="s">
        <v>754</v>
      </c>
    </row>
    <row r="232" spans="4:4" x14ac:dyDescent="0.25">
      <c r="D232" s="2" t="s">
        <v>755</v>
      </c>
    </row>
    <row r="233" spans="4:4" x14ac:dyDescent="0.25">
      <c r="D233" s="2" t="s">
        <v>756</v>
      </c>
    </row>
    <row r="234" spans="4:4" x14ac:dyDescent="0.25">
      <c r="D234" s="2" t="s">
        <v>757</v>
      </c>
    </row>
    <row r="235" spans="4:4" x14ac:dyDescent="0.25">
      <c r="D235" s="2" t="s">
        <v>512</v>
      </c>
    </row>
    <row r="236" spans="4:4" x14ac:dyDescent="0.25">
      <c r="D236" s="2" t="s">
        <v>758</v>
      </c>
    </row>
    <row r="237" spans="4:4" x14ac:dyDescent="0.25">
      <c r="D237" s="2" t="s">
        <v>759</v>
      </c>
    </row>
    <row r="238" spans="4:4" x14ac:dyDescent="0.25">
      <c r="D238" s="2" t="s">
        <v>760</v>
      </c>
    </row>
    <row r="239" spans="4:4" x14ac:dyDescent="0.25">
      <c r="D239" s="2" t="s">
        <v>761</v>
      </c>
    </row>
    <row r="240" spans="4:4" x14ac:dyDescent="0.25">
      <c r="D240" s="2" t="s">
        <v>762</v>
      </c>
    </row>
    <row r="241" spans="4:4" x14ac:dyDescent="0.25">
      <c r="D241" s="2" t="s">
        <v>763</v>
      </c>
    </row>
    <row r="242" spans="4:4" x14ac:dyDescent="0.25">
      <c r="D242" s="2" t="s">
        <v>764</v>
      </c>
    </row>
    <row r="243" spans="4:4" x14ac:dyDescent="0.25">
      <c r="D243" s="2" t="s">
        <v>765</v>
      </c>
    </row>
    <row r="244" spans="4:4" x14ac:dyDescent="0.25">
      <c r="D244" s="2" t="s">
        <v>766</v>
      </c>
    </row>
    <row r="245" spans="4:4" x14ac:dyDescent="0.25">
      <c r="D245" s="2" t="s">
        <v>767</v>
      </c>
    </row>
    <row r="246" spans="4:4" x14ac:dyDescent="0.25">
      <c r="D246" s="2" t="s">
        <v>768</v>
      </c>
    </row>
    <row r="247" spans="4:4" x14ac:dyDescent="0.25">
      <c r="D247" s="2" t="s">
        <v>769</v>
      </c>
    </row>
    <row r="248" spans="4:4" x14ac:dyDescent="0.25">
      <c r="D248" s="2" t="s">
        <v>770</v>
      </c>
    </row>
    <row r="249" spans="4:4" x14ac:dyDescent="0.25">
      <c r="D249" s="2" t="s">
        <v>771</v>
      </c>
    </row>
    <row r="250" spans="4:4" x14ac:dyDescent="0.25">
      <c r="D250" s="2" t="s">
        <v>772</v>
      </c>
    </row>
    <row r="251" spans="4:4" x14ac:dyDescent="0.25">
      <c r="D251" s="2" t="s">
        <v>773</v>
      </c>
    </row>
    <row r="252" spans="4:4" x14ac:dyDescent="0.25">
      <c r="D252" s="2" t="s">
        <v>774</v>
      </c>
    </row>
    <row r="253" spans="4:4" x14ac:dyDescent="0.25">
      <c r="D253" s="2" t="s">
        <v>775</v>
      </c>
    </row>
    <row r="254" spans="4:4" x14ac:dyDescent="0.25">
      <c r="D254" s="2" t="s">
        <v>776</v>
      </c>
    </row>
    <row r="255" spans="4:4" x14ac:dyDescent="0.25">
      <c r="D255" s="2" t="s">
        <v>777</v>
      </c>
    </row>
    <row r="256" spans="4:4" x14ac:dyDescent="0.25">
      <c r="D256" s="2" t="s">
        <v>778</v>
      </c>
    </row>
    <row r="257" spans="4:4" x14ac:dyDescent="0.25">
      <c r="D257" s="2" t="s">
        <v>525</v>
      </c>
    </row>
    <row r="258" spans="4:4" x14ac:dyDescent="0.25">
      <c r="D258" s="2" t="s">
        <v>779</v>
      </c>
    </row>
    <row r="259" spans="4:4" x14ac:dyDescent="0.25">
      <c r="D259" s="2" t="s">
        <v>780</v>
      </c>
    </row>
    <row r="260" spans="4:4" x14ac:dyDescent="0.25">
      <c r="D260" s="2" t="s">
        <v>781</v>
      </c>
    </row>
    <row r="261" spans="4:4" x14ac:dyDescent="0.25">
      <c r="D261" s="2" t="s">
        <v>782</v>
      </c>
    </row>
    <row r="262" spans="4:4" x14ac:dyDescent="0.25">
      <c r="D262" s="2" t="s">
        <v>783</v>
      </c>
    </row>
    <row r="263" spans="4:4" x14ac:dyDescent="0.25">
      <c r="D263" s="2" t="s">
        <v>784</v>
      </c>
    </row>
    <row r="264" spans="4:4" x14ac:dyDescent="0.25">
      <c r="D264" s="2" t="s">
        <v>785</v>
      </c>
    </row>
    <row r="265" spans="4:4" x14ac:dyDescent="0.25">
      <c r="D265" s="2" t="s">
        <v>786</v>
      </c>
    </row>
    <row r="266" spans="4:4" x14ac:dyDescent="0.25">
      <c r="D266" s="2" t="s">
        <v>787</v>
      </c>
    </row>
    <row r="267" spans="4:4" x14ac:dyDescent="0.25">
      <c r="D267" s="2" t="s">
        <v>788</v>
      </c>
    </row>
    <row r="268" spans="4:4" x14ac:dyDescent="0.25">
      <c r="D268" s="2" t="s">
        <v>789</v>
      </c>
    </row>
    <row r="269" spans="4:4" x14ac:dyDescent="0.25">
      <c r="D269" s="2" t="s">
        <v>790</v>
      </c>
    </row>
    <row r="270" spans="4:4" x14ac:dyDescent="0.25">
      <c r="D270" s="2" t="s">
        <v>791</v>
      </c>
    </row>
    <row r="271" spans="4:4" x14ac:dyDescent="0.25">
      <c r="D271" s="2" t="s">
        <v>792</v>
      </c>
    </row>
    <row r="272" spans="4:4" x14ac:dyDescent="0.25">
      <c r="D272" s="2" t="s">
        <v>793</v>
      </c>
    </row>
    <row r="273" spans="4:4" x14ac:dyDescent="0.25">
      <c r="D273" s="2" t="s">
        <v>794</v>
      </c>
    </row>
    <row r="274" spans="4:4" x14ac:dyDescent="0.25">
      <c r="D274" s="2" t="s">
        <v>795</v>
      </c>
    </row>
    <row r="275" spans="4:4" x14ac:dyDescent="0.25">
      <c r="D275" s="2" t="s">
        <v>796</v>
      </c>
    </row>
    <row r="276" spans="4:4" x14ac:dyDescent="0.25">
      <c r="D276" s="2" t="s">
        <v>797</v>
      </c>
    </row>
    <row r="277" spans="4:4" x14ac:dyDescent="0.25">
      <c r="D277" s="2" t="s">
        <v>798</v>
      </c>
    </row>
    <row r="278" spans="4:4" x14ac:dyDescent="0.25">
      <c r="D278" s="2" t="s">
        <v>799</v>
      </c>
    </row>
    <row r="279" spans="4:4" x14ac:dyDescent="0.25">
      <c r="D279" s="2" t="s">
        <v>800</v>
      </c>
    </row>
    <row r="280" spans="4:4" x14ac:dyDescent="0.25">
      <c r="D280" s="2" t="s">
        <v>801</v>
      </c>
    </row>
    <row r="281" spans="4:4" x14ac:dyDescent="0.25">
      <c r="D281" s="2" t="s">
        <v>802</v>
      </c>
    </row>
    <row r="282" spans="4:4" x14ac:dyDescent="0.25">
      <c r="D282" s="2" t="s">
        <v>803</v>
      </c>
    </row>
    <row r="283" spans="4:4" x14ac:dyDescent="0.25">
      <c r="D283" s="2" t="s">
        <v>804</v>
      </c>
    </row>
    <row r="284" spans="4:4" x14ac:dyDescent="0.25">
      <c r="D284" s="2" t="s">
        <v>805</v>
      </c>
    </row>
    <row r="285" spans="4:4" x14ac:dyDescent="0.25">
      <c r="D285" s="2" t="s">
        <v>806</v>
      </c>
    </row>
    <row r="286" spans="4:4" x14ac:dyDescent="0.25">
      <c r="D286" s="2" t="s">
        <v>807</v>
      </c>
    </row>
    <row r="287" spans="4:4" x14ac:dyDescent="0.25">
      <c r="D287" s="2" t="s">
        <v>808</v>
      </c>
    </row>
    <row r="288" spans="4:4" x14ac:dyDescent="0.25">
      <c r="D288" s="2" t="s">
        <v>809</v>
      </c>
    </row>
    <row r="289" spans="4:4" x14ac:dyDescent="0.25">
      <c r="D289" s="2" t="s">
        <v>810</v>
      </c>
    </row>
    <row r="290" spans="4:4" x14ac:dyDescent="0.25">
      <c r="D290" s="2" t="s">
        <v>811</v>
      </c>
    </row>
    <row r="291" spans="4:4" x14ac:dyDescent="0.25">
      <c r="D291" s="2" t="s">
        <v>812</v>
      </c>
    </row>
    <row r="292" spans="4:4" x14ac:dyDescent="0.25">
      <c r="D292" s="2" t="s">
        <v>813</v>
      </c>
    </row>
    <row r="293" spans="4:4" x14ac:dyDescent="0.25">
      <c r="D293" s="2" t="s">
        <v>814</v>
      </c>
    </row>
    <row r="294" spans="4:4" x14ac:dyDescent="0.25">
      <c r="D294" s="2" t="s">
        <v>815</v>
      </c>
    </row>
    <row r="295" spans="4:4" x14ac:dyDescent="0.25">
      <c r="D295" s="2" t="s">
        <v>816</v>
      </c>
    </row>
    <row r="296" spans="4:4" x14ac:dyDescent="0.25">
      <c r="D296" s="2" t="s">
        <v>817</v>
      </c>
    </row>
  </sheetData>
  <autoFilter ref="D1:K296" xr:uid="{00000000-0009-0000-0000-000005000000}"/>
  <phoneticPr fontId="37" type="noConversion"/>
  <conditionalFormatting sqref="A291:A1048576 A1:A79">
    <cfRule type="duplicateValues" dxfId="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14"/>
  <sheetViews>
    <sheetView workbookViewId="0">
      <selection activeCell="O3" sqref="O3"/>
    </sheetView>
  </sheetViews>
  <sheetFormatPr defaultColWidth="11.125" defaultRowHeight="15" x14ac:dyDescent="0.25"/>
  <cols>
    <col min="1" max="1" width="11.125" style="2"/>
    <col min="2" max="2" width="8.75" style="2" customWidth="1"/>
    <col min="3" max="5" width="12.875" style="2" customWidth="1"/>
    <col min="6" max="6" width="24.25" style="2" customWidth="1"/>
    <col min="7" max="9" width="17.625" style="2" customWidth="1"/>
    <col min="10" max="10" width="10" style="2" customWidth="1"/>
    <col min="11" max="11" width="17.625" style="2" customWidth="1"/>
    <col min="12" max="13" width="11.125" style="2"/>
    <col min="14" max="14" width="36" style="2" customWidth="1"/>
    <col min="15" max="18" width="17.625" style="2" customWidth="1"/>
    <col min="19" max="19" width="11.125" style="2"/>
    <col min="20" max="20" width="27.125" style="2" customWidth="1"/>
    <col min="21" max="21" width="24.75" style="2" customWidth="1"/>
    <col min="22" max="16384" width="11.125" style="2"/>
  </cols>
  <sheetData>
    <row r="1" spans="1:22" s="1" customFormat="1" ht="41.45" customHeight="1" x14ac:dyDescent="0.15">
      <c r="A1" s="1" t="s">
        <v>2</v>
      </c>
      <c r="B1" s="1" t="s">
        <v>30</v>
      </c>
      <c r="C1" s="1" t="s">
        <v>37</v>
      </c>
      <c r="D1" s="1" t="s">
        <v>72</v>
      </c>
      <c r="E1" s="1" t="s">
        <v>818</v>
      </c>
      <c r="F1" s="1" t="s">
        <v>5</v>
      </c>
      <c r="G1" s="1" t="s">
        <v>21</v>
      </c>
      <c r="H1" s="1" t="s">
        <v>819</v>
      </c>
      <c r="I1" s="1" t="s">
        <v>47</v>
      </c>
      <c r="J1" s="1" t="s">
        <v>58</v>
      </c>
      <c r="K1" s="1" t="s">
        <v>72</v>
      </c>
      <c r="N1" s="1" t="s">
        <v>820</v>
      </c>
      <c r="O1" s="1" t="s">
        <v>7</v>
      </c>
      <c r="P1" s="1" t="s">
        <v>23</v>
      </c>
      <c r="Q1" s="1" t="s">
        <v>33</v>
      </c>
      <c r="R1" s="1" t="s">
        <v>39</v>
      </c>
      <c r="S1" s="1" t="s">
        <v>821</v>
      </c>
      <c r="T1" s="3" t="s">
        <v>822</v>
      </c>
      <c r="U1" s="1" t="s">
        <v>99</v>
      </c>
      <c r="V1" s="1" t="s">
        <v>63</v>
      </c>
    </row>
    <row r="2" spans="1:22" ht="14.45" customHeight="1" x14ac:dyDescent="0.25">
      <c r="A2" s="2" t="s">
        <v>3</v>
      </c>
      <c r="D2" s="2" t="s">
        <v>64</v>
      </c>
      <c r="F2" s="2" t="s">
        <v>6</v>
      </c>
      <c r="G2" s="2" t="s">
        <v>41</v>
      </c>
      <c r="H2" s="2" t="s">
        <v>50</v>
      </c>
      <c r="I2" s="2" t="s">
        <v>48</v>
      </c>
      <c r="K2" s="2" t="s">
        <v>64</v>
      </c>
      <c r="N2" s="2" t="s">
        <v>823</v>
      </c>
      <c r="O2" s="2" t="s">
        <v>824</v>
      </c>
      <c r="P2" s="2" t="s">
        <v>24</v>
      </c>
      <c r="Q2" s="2" t="s">
        <v>825</v>
      </c>
      <c r="R2" s="2" t="s">
        <v>64</v>
      </c>
      <c r="S2" s="2" t="s">
        <v>826</v>
      </c>
      <c r="T2" s="2" t="s">
        <v>827</v>
      </c>
      <c r="U2" s="4" t="s">
        <v>828</v>
      </c>
      <c r="V2" s="2" t="s">
        <v>64</v>
      </c>
    </row>
    <row r="3" spans="1:22" x14ac:dyDescent="0.25">
      <c r="A3" s="2" t="s">
        <v>829</v>
      </c>
      <c r="B3" s="2">
        <v>2025</v>
      </c>
      <c r="C3" s="2" t="s">
        <v>830</v>
      </c>
      <c r="D3" s="2" t="s">
        <v>40</v>
      </c>
      <c r="E3" s="2" t="s">
        <v>831</v>
      </c>
      <c r="F3" s="2" t="s">
        <v>25</v>
      </c>
      <c r="G3" s="2" t="s">
        <v>22</v>
      </c>
      <c r="H3" s="2" t="s">
        <v>51</v>
      </c>
      <c r="I3" s="2" t="s">
        <v>832</v>
      </c>
      <c r="J3" s="2" t="s">
        <v>833</v>
      </c>
      <c r="K3" s="2" t="s">
        <v>40</v>
      </c>
      <c r="N3" s="2" t="s">
        <v>834</v>
      </c>
      <c r="O3" s="2" t="s">
        <v>8</v>
      </c>
      <c r="Q3" s="2" t="s">
        <v>34</v>
      </c>
      <c r="R3" s="2" t="s">
        <v>40</v>
      </c>
      <c r="S3" s="2" t="s">
        <v>135</v>
      </c>
      <c r="T3" s="2" t="s">
        <v>835</v>
      </c>
      <c r="U3" s="4" t="s">
        <v>836</v>
      </c>
      <c r="V3" s="2" t="s">
        <v>40</v>
      </c>
    </row>
    <row r="4" spans="1:22" x14ac:dyDescent="0.25">
      <c r="B4" s="2">
        <v>2026</v>
      </c>
      <c r="C4" s="2" t="s">
        <v>837</v>
      </c>
      <c r="E4" s="2" t="s">
        <v>838</v>
      </c>
      <c r="G4" s="2" t="s">
        <v>839</v>
      </c>
      <c r="H4" s="2" t="s">
        <v>840</v>
      </c>
      <c r="I4" s="2" t="s">
        <v>841</v>
      </c>
      <c r="J4" s="2" t="s">
        <v>842</v>
      </c>
      <c r="N4" s="2" t="s">
        <v>843</v>
      </c>
      <c r="O4" s="2" t="s">
        <v>844</v>
      </c>
      <c r="S4" s="2" t="s">
        <v>845</v>
      </c>
      <c r="T4" s="2" t="s">
        <v>846</v>
      </c>
      <c r="U4" s="2" t="s">
        <v>136</v>
      </c>
    </row>
    <row r="5" spans="1:22" x14ac:dyDescent="0.25">
      <c r="B5" s="2">
        <v>2027</v>
      </c>
      <c r="C5" s="2" t="s">
        <v>847</v>
      </c>
      <c r="E5" s="2" t="s">
        <v>848</v>
      </c>
      <c r="G5" s="2" t="s">
        <v>849</v>
      </c>
      <c r="H5" s="2" t="s">
        <v>32</v>
      </c>
      <c r="I5" s="5" t="s">
        <v>287</v>
      </c>
      <c r="N5" s="2" t="s">
        <v>74</v>
      </c>
      <c r="O5" s="2" t="s">
        <v>850</v>
      </c>
      <c r="S5" s="2" t="s">
        <v>851</v>
      </c>
      <c r="T5" s="2" t="s">
        <v>852</v>
      </c>
      <c r="U5" s="2" t="s">
        <v>853</v>
      </c>
    </row>
    <row r="6" spans="1:22" x14ac:dyDescent="0.25">
      <c r="C6" s="2" t="s">
        <v>854</v>
      </c>
      <c r="E6" s="2" t="s">
        <v>67</v>
      </c>
      <c r="G6" s="2" t="s">
        <v>855</v>
      </c>
      <c r="H6" s="2" t="s">
        <v>856</v>
      </c>
      <c r="N6" s="2" t="s">
        <v>857</v>
      </c>
      <c r="O6" s="2" t="s">
        <v>858</v>
      </c>
      <c r="S6" s="2" t="s">
        <v>859</v>
      </c>
      <c r="T6" s="6" t="s">
        <v>860</v>
      </c>
      <c r="U6" s="2" t="s">
        <v>861</v>
      </c>
    </row>
    <row r="7" spans="1:22" x14ac:dyDescent="0.25">
      <c r="C7" s="2" t="s">
        <v>862</v>
      </c>
      <c r="G7" s="2" t="s">
        <v>863</v>
      </c>
      <c r="H7" s="2" t="s">
        <v>55</v>
      </c>
      <c r="N7" s="2" t="s">
        <v>864</v>
      </c>
      <c r="S7" s="2" t="s">
        <v>865</v>
      </c>
      <c r="T7" s="2" t="s">
        <v>866</v>
      </c>
    </row>
    <row r="8" spans="1:22" x14ac:dyDescent="0.25">
      <c r="G8" s="2" t="s">
        <v>867</v>
      </c>
      <c r="H8" s="2" t="s">
        <v>868</v>
      </c>
      <c r="N8" s="2" t="s">
        <v>869</v>
      </c>
      <c r="S8" s="2" t="s">
        <v>870</v>
      </c>
      <c r="T8" s="2" t="s">
        <v>871</v>
      </c>
    </row>
    <row r="9" spans="1:22" x14ac:dyDescent="0.25">
      <c r="H9" s="2" t="s">
        <v>872</v>
      </c>
      <c r="N9" s="2" t="s">
        <v>873</v>
      </c>
      <c r="S9" s="2" t="s">
        <v>874</v>
      </c>
      <c r="T9" s="2" t="s">
        <v>875</v>
      </c>
    </row>
    <row r="10" spans="1:22" x14ac:dyDescent="0.25">
      <c r="S10" s="2" t="s">
        <v>876</v>
      </c>
      <c r="T10" s="2" t="s">
        <v>877</v>
      </c>
    </row>
    <row r="11" spans="1:22" x14ac:dyDescent="0.25">
      <c r="S11" s="2" t="s">
        <v>878</v>
      </c>
      <c r="T11" s="2" t="s">
        <v>879</v>
      </c>
    </row>
    <row r="12" spans="1:22" x14ac:dyDescent="0.25">
      <c r="S12" s="2" t="s">
        <v>880</v>
      </c>
      <c r="T12" s="2" t="s">
        <v>881</v>
      </c>
    </row>
    <row r="13" spans="1:22" x14ac:dyDescent="0.25">
      <c r="S13" s="2" t="s">
        <v>882</v>
      </c>
      <c r="T13" s="7" t="s">
        <v>883</v>
      </c>
    </row>
    <row r="14" spans="1:22" x14ac:dyDescent="0.25">
      <c r="S14" s="2" t="s">
        <v>884</v>
      </c>
      <c r="T14" s="7" t="s">
        <v>885</v>
      </c>
    </row>
  </sheetData>
  <autoFilter ref="B1:U14" xr:uid="{00000000-0009-0000-0000-000006000000}"/>
  <phoneticPr fontId="3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omments xmlns="https://web.wps.cn/et/2018/main" xmlns:s="http://schemas.openxmlformats.org/spreadsheetml/2006/main">
  <commentList sheetStid="9">
    <comment s:ref="C3" rgbClr="102E4E"/>
    <comment s:ref="C4" rgbClr="102E4E"/>
    <comment s:ref="A6" rgbClr="102E4E"/>
  </commentList>
  <commentList sheetStid="14"/>
  <commentList sheetStid="13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</commentList>
</comments>
</file>

<file path=customXml/item2.xml><?xml version="1.0" encoding="utf-8"?>
<allowEditUser xmlns="https://web.wps.cn/et/2018/main" xmlns:s="http://schemas.openxmlformats.org/spreadsheetml/2006/main" hasInvisiblePropRange="0">
  <rangeList sheetStid="9" master="" otherUserPermission="visible">
    <arrUserId title="区域1_1" rangeCreator="" othersAccessPermission="edit"/>
  </rangeList>
  <rangeList sheetStid="14" master="" otherUserPermission="visible">
    <arrUserId title="Range1" rangeCreator="" othersAccessPermission="edit"/>
    <arrUserId title="Range1_1" rangeCreator="" othersAccessPermission="edit"/>
    <arrUserId title="Range1_2" rangeCreator="" othersAccessPermission="edit"/>
    <arrUserId title="Range1_5" rangeCreator="" othersAccessPermission="edit"/>
    <arrUserId title="Range1_3_1" rangeCreator="" othersAccessPermission="edit"/>
  </rangeList>
  <rangeList sheetStid="13" master="" otherUserPermission="visible">
    <arrUserId title="Range1" rangeCreator="" othersAccessPermission="edit"/>
    <arrUserId title="Range1_1" rangeCreator="" othersAccessPermission="edit"/>
    <arrUserId title="Range1_2" rangeCreator="" othersAccessPermission="edit"/>
    <arrUserId title="Range1_4" rangeCreator="" othersAccessPermission="edit"/>
    <arrUserId title="Range1_3" rangeCreator="" othersAccessPermission="edit"/>
  </rangeList>
  <rangeList sheetStid="15" master="" otherUserPermission="visible"/>
  <rangeList sheetStid="12" master="" otherUserPermission="visible"/>
  <rangeList sheetStid="10" master="" otherUserPermission="visible"/>
  <rangeList sheetStid="11" master="" otherUserPermission="visible"/>
</allowEditUser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Commitment</vt:lpstr>
      <vt:lpstr>amazon</vt:lpstr>
      <vt:lpstr>Shine 4.24-30</vt:lpstr>
      <vt:lpstr>Shine4.8</vt:lpstr>
      <vt:lpstr>ValueSelect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彭萍萍</dc:creator>
  <cp:lastModifiedBy>张莉</cp:lastModifiedBy>
  <dcterms:created xsi:type="dcterms:W3CDTF">2024-02-11T06:17:00Z</dcterms:created>
  <dcterms:modified xsi:type="dcterms:W3CDTF">2026-05-08T07:20:13Z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CA8DC2ACA58B4651B3410F97550E9B76_12</vt:lpwstr>
  </property>
  <property fmtid="{D5CDD505-2E9C-101B-9397-08002B2CF9AE}" pid="4" name="CalculationRule">
    <vt:i4>0</vt:i4>
  </property>
</Properties>
</file>