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" i="5"/>
  <c r="BC8" i="5" l="1"/>
  <c r="AZ8" i="5"/>
  <c r="AR8" i="5"/>
  <c r="AO8" i="5"/>
  <c r="AM8" i="5"/>
  <c r="AK8" i="5"/>
  <c r="AH8" i="5"/>
  <c r="AI8" i="5" s="1"/>
  <c r="AA8" i="5"/>
  <c r="AC8" i="5" s="1"/>
  <c r="BC7" i="5"/>
  <c r="AZ7" i="5"/>
  <c r="AR7" i="5"/>
  <c r="AO7" i="5"/>
  <c r="AM7" i="5"/>
  <c r="AK7" i="5"/>
  <c r="AH7" i="5"/>
  <c r="AI7" i="5" s="1"/>
  <c r="AA7" i="5"/>
  <c r="AC7" i="5" s="1"/>
  <c r="BC28" i="5"/>
  <c r="AZ28" i="5"/>
  <c r="AR28" i="5"/>
  <c r="AO28" i="5"/>
  <c r="AM28" i="5"/>
  <c r="AK28" i="5"/>
  <c r="AH28" i="5"/>
  <c r="AI28" i="5" s="1"/>
  <c r="AA28" i="5"/>
  <c r="AC28" i="5" s="1"/>
  <c r="BC27" i="5"/>
  <c r="AZ27" i="5"/>
  <c r="AR27" i="5"/>
  <c r="AO27" i="5"/>
  <c r="AM27" i="5"/>
  <c r="AK27" i="5"/>
  <c r="AH27" i="5"/>
  <c r="AI27" i="5" s="1"/>
  <c r="AA27" i="5"/>
  <c r="AC27" i="5" s="1"/>
  <c r="BC26" i="5"/>
  <c r="AZ26" i="5"/>
  <c r="AR26" i="5"/>
  <c r="AO26" i="5"/>
  <c r="AM26" i="5"/>
  <c r="AK26" i="5"/>
  <c r="AH26" i="5"/>
  <c r="AI26" i="5" s="1"/>
  <c r="AA26" i="5"/>
  <c r="AC26" i="5" s="1"/>
  <c r="BC25" i="5"/>
  <c r="AZ25" i="5"/>
  <c r="AR25" i="5"/>
  <c r="AO25" i="5"/>
  <c r="AM25" i="5"/>
  <c r="AK25" i="5"/>
  <c r="AH25" i="5"/>
  <c r="AI25" i="5" s="1"/>
  <c r="AA25" i="5"/>
  <c r="AC25" i="5" s="1"/>
  <c r="BC24" i="5"/>
  <c r="AZ24" i="5"/>
  <c r="AR24" i="5"/>
  <c r="AO24" i="5"/>
  <c r="AM24" i="5"/>
  <c r="AK24" i="5"/>
  <c r="AH24" i="5"/>
  <c r="AI24" i="5" s="1"/>
  <c r="AA24" i="5"/>
  <c r="AC24" i="5" s="1"/>
  <c r="BC23" i="5"/>
  <c r="AZ23" i="5"/>
  <c r="AR23" i="5"/>
  <c r="AO23" i="5"/>
  <c r="AM23" i="5"/>
  <c r="AK23" i="5"/>
  <c r="AH23" i="5"/>
  <c r="AI23" i="5" s="1"/>
  <c r="AA23" i="5"/>
  <c r="AC23" i="5" s="1"/>
  <c r="BC22" i="5"/>
  <c r="AZ22" i="5"/>
  <c r="AR22" i="5"/>
  <c r="AO22" i="5"/>
  <c r="AM22" i="5"/>
  <c r="AK22" i="5"/>
  <c r="AH22" i="5"/>
  <c r="AI22" i="5" s="1"/>
  <c r="AA22" i="5"/>
  <c r="AC22" i="5" s="1"/>
  <c r="BC21" i="5"/>
  <c r="AZ21" i="5"/>
  <c r="AR21" i="5"/>
  <c r="AO21" i="5"/>
  <c r="AM21" i="5"/>
  <c r="AK21" i="5"/>
  <c r="AH21" i="5"/>
  <c r="AI21" i="5" s="1"/>
  <c r="AA21" i="5"/>
  <c r="AC21" i="5" s="1"/>
  <c r="BC20" i="5"/>
  <c r="AZ20" i="5"/>
  <c r="AR20" i="5"/>
  <c r="AO20" i="5"/>
  <c r="AM20" i="5"/>
  <c r="AK20" i="5"/>
  <c r="AH20" i="5"/>
  <c r="AI20" i="5" s="1"/>
  <c r="AA20" i="5"/>
  <c r="AC20" i="5" s="1"/>
  <c r="BC19" i="5"/>
  <c r="AZ19" i="5"/>
  <c r="AR19" i="5"/>
  <c r="AO19" i="5"/>
  <c r="AM19" i="5"/>
  <c r="AK19" i="5"/>
  <c r="AH19" i="5"/>
  <c r="AI19" i="5" s="1"/>
  <c r="AA19" i="5"/>
  <c r="AC19" i="5" s="1"/>
  <c r="BC18" i="5"/>
  <c r="AZ18" i="5"/>
  <c r="AR18" i="5"/>
  <c r="AO18" i="5"/>
  <c r="AM18" i="5"/>
  <c r="AK18" i="5"/>
  <c r="AH18" i="5"/>
  <c r="AI18" i="5" s="1"/>
  <c r="AA18" i="5"/>
  <c r="AC18" i="5" s="1"/>
  <c r="BC17" i="5"/>
  <c r="AZ17" i="5"/>
  <c r="AR17" i="5"/>
  <c r="AO17" i="5"/>
  <c r="AM17" i="5"/>
  <c r="AK17" i="5"/>
  <c r="AH17" i="5"/>
  <c r="AI17" i="5" s="1"/>
  <c r="AA17" i="5"/>
  <c r="AC17" i="5" s="1"/>
  <c r="BC16" i="5"/>
  <c r="AZ16" i="5"/>
  <c r="AR16" i="5"/>
  <c r="AO16" i="5"/>
  <c r="AM16" i="5"/>
  <c r="AK16" i="5"/>
  <c r="AH16" i="5"/>
  <c r="AI16" i="5" s="1"/>
  <c r="AA16" i="5"/>
  <c r="AC16" i="5" s="1"/>
  <c r="BC15" i="5"/>
  <c r="AZ15" i="5"/>
  <c r="AR15" i="5"/>
  <c r="AO15" i="5"/>
  <c r="AM15" i="5"/>
  <c r="AK15" i="5"/>
  <c r="AH15" i="5"/>
  <c r="AI15" i="5" s="1"/>
  <c r="AA15" i="5"/>
  <c r="AC15" i="5" s="1"/>
  <c r="BC14" i="5"/>
  <c r="AZ14" i="5"/>
  <c r="AR14" i="5"/>
  <c r="AO14" i="5"/>
  <c r="AM14" i="5"/>
  <c r="AK14" i="5"/>
  <c r="AH14" i="5"/>
  <c r="AI14" i="5" s="1"/>
  <c r="AA14" i="5"/>
  <c r="AC14" i="5" s="1"/>
  <c r="BC13" i="5"/>
  <c r="AZ13" i="5"/>
  <c r="AR13" i="5"/>
  <c r="AO13" i="5"/>
  <c r="AM13" i="5"/>
  <c r="AK13" i="5"/>
  <c r="AH13" i="5"/>
  <c r="AI13" i="5" s="1"/>
  <c r="AA13" i="5"/>
  <c r="AC13" i="5" s="1"/>
  <c r="BC10" i="5"/>
  <c r="AZ10" i="5"/>
  <c r="AR10" i="5"/>
  <c r="AO10" i="5"/>
  <c r="AM10" i="5"/>
  <c r="AK10" i="5"/>
  <c r="AH10" i="5"/>
  <c r="AI10" i="5" s="1"/>
  <c r="AA10" i="5"/>
  <c r="AC10" i="5" s="1"/>
  <c r="AA11" i="5"/>
  <c r="AC11" i="5" s="1"/>
  <c r="AH11" i="5"/>
  <c r="AI11" i="5" s="1"/>
  <c r="AK11" i="5"/>
  <c r="AM11" i="5"/>
  <c r="AO11" i="5"/>
  <c r="AR11" i="5"/>
  <c r="AZ11" i="5"/>
  <c r="BC11" i="5"/>
  <c r="AA12" i="5"/>
  <c r="AC12" i="5" s="1"/>
  <c r="AH12" i="5"/>
  <c r="AI12" i="5" s="1"/>
  <c r="AK12" i="5"/>
  <c r="AM12" i="5"/>
  <c r="AO12" i="5"/>
  <c r="AR12" i="5"/>
  <c r="AZ12" i="5"/>
  <c r="BC12" i="5"/>
  <c r="AS7" i="5" l="1"/>
  <c r="AT7" i="5" s="1"/>
  <c r="AS8" i="5"/>
  <c r="AT8" i="5" s="1"/>
  <c r="AS13" i="5"/>
  <c r="AT13" i="5" s="1"/>
  <c r="AS16" i="5"/>
  <c r="AS17" i="5"/>
  <c r="AS21" i="5"/>
  <c r="AT21" i="5" s="1"/>
  <c r="AS25" i="5"/>
  <c r="AT25" i="5" s="1"/>
  <c r="AT16" i="5"/>
  <c r="AU16" i="5" s="1"/>
  <c r="AT17" i="5"/>
  <c r="BB17" i="5" s="1"/>
  <c r="AS14" i="5"/>
  <c r="AT14" i="5" s="1"/>
  <c r="AS20" i="5"/>
  <c r="AT20" i="5" s="1"/>
  <c r="AS28" i="5"/>
  <c r="AT28" i="5" s="1"/>
  <c r="AS24" i="5"/>
  <c r="AT24" i="5" s="1"/>
  <c r="AS12" i="5"/>
  <c r="AT12" i="5" s="1"/>
  <c r="AU12" i="5" s="1"/>
  <c r="AS18" i="5"/>
  <c r="AT18" i="5" s="1"/>
  <c r="BB18" i="5" s="1"/>
  <c r="AS22" i="5"/>
  <c r="AT22" i="5" s="1"/>
  <c r="AU22" i="5" s="1"/>
  <c r="AS26" i="5"/>
  <c r="AT26" i="5" s="1"/>
  <c r="AS15" i="5"/>
  <c r="AT15" i="5" s="1"/>
  <c r="AS19" i="5"/>
  <c r="AT19" i="5" s="1"/>
  <c r="BB19" i="5" s="1"/>
  <c r="AS27" i="5"/>
  <c r="AT27" i="5" s="1"/>
  <c r="BB27" i="5" s="1"/>
  <c r="AS23" i="5"/>
  <c r="AT23" i="5" s="1"/>
  <c r="AS11" i="5"/>
  <c r="AT11" i="5" s="1"/>
  <c r="AS10" i="5"/>
  <c r="AT10" i="5" s="1"/>
  <c r="BB25" i="5" l="1"/>
  <c r="AU25" i="5"/>
  <c r="BB13" i="5"/>
  <c r="AU13" i="5"/>
  <c r="AU8" i="5"/>
  <c r="BB8" i="5"/>
  <c r="BB7" i="5"/>
  <c r="AU7" i="5"/>
  <c r="BB22" i="5"/>
  <c r="BB16" i="5"/>
  <c r="AU17" i="5"/>
  <c r="AU18" i="5"/>
  <c r="AU21" i="5"/>
  <c r="BB21" i="5"/>
  <c r="BB15" i="5"/>
  <c r="AU15" i="5"/>
  <c r="AU24" i="5"/>
  <c r="BB24" i="5"/>
  <c r="BB14" i="5"/>
  <c r="AU14" i="5"/>
  <c r="BB28" i="5"/>
  <c r="AU28" i="5"/>
  <c r="BB20" i="5"/>
  <c r="AU20" i="5"/>
  <c r="AU19" i="5"/>
  <c r="AU27" i="5"/>
  <c r="AU26" i="5"/>
  <c r="BB26" i="5"/>
  <c r="AU23" i="5"/>
  <c r="BB23" i="5"/>
  <c r="BB11" i="5"/>
  <c r="AU11" i="5"/>
  <c r="AU10" i="5"/>
  <c r="BB10" i="5"/>
  <c r="BB12" i="5"/>
  <c r="AA9" i="5" l="1"/>
  <c r="AC9" i="5" s="1"/>
  <c r="AH9" i="5"/>
  <c r="AI9" i="5" s="1"/>
  <c r="AK9" i="5"/>
  <c r="AM9" i="5"/>
  <c r="AO9" i="5"/>
  <c r="AR9" i="5"/>
  <c r="AZ9" i="5"/>
  <c r="BC9" i="5"/>
  <c r="BC6" i="5"/>
  <c r="AH6" i="5"/>
  <c r="AI6" i="5" s="1"/>
  <c r="AK6" i="5"/>
  <c r="AM6" i="5"/>
  <c r="AO6" i="5"/>
  <c r="AR6" i="5"/>
  <c r="AZ6" i="5"/>
  <c r="AA6" i="5"/>
  <c r="AC6" i="5" s="1"/>
  <c r="BC5" i="5"/>
  <c r="AH5" i="5"/>
  <c r="AI5" i="5" s="1"/>
  <c r="AK5" i="5"/>
  <c r="AM5" i="5"/>
  <c r="AO5" i="5"/>
  <c r="AR5" i="5"/>
  <c r="AZ5" i="5"/>
  <c r="AA5" i="5"/>
  <c r="AC5" i="5" s="1"/>
  <c r="BC4" i="5"/>
  <c r="AH4" i="5"/>
  <c r="AI4" i="5" s="1"/>
  <c r="AK4" i="5"/>
  <c r="AM4" i="5"/>
  <c r="AO4" i="5"/>
  <c r="AR4" i="5"/>
  <c r="AZ4" i="5"/>
  <c r="AA4" i="5"/>
  <c r="AC4" i="5" s="1"/>
  <c r="BC3" i="5"/>
  <c r="AH3" i="5"/>
  <c r="AI3" i="5" s="1"/>
  <c r="AK3" i="5"/>
  <c r="AM3" i="5"/>
  <c r="AO3" i="5"/>
  <c r="AR3" i="5"/>
  <c r="AZ3" i="5"/>
  <c r="AA3" i="5"/>
  <c r="AC3" i="5" s="1"/>
  <c r="AA2" i="5"/>
  <c r="AC2" i="5" s="1"/>
  <c r="AR2" i="5"/>
  <c r="AO2" i="5"/>
  <c r="AM2" i="5"/>
  <c r="AK2" i="5"/>
  <c r="BC2" i="5"/>
  <c r="AZ2" i="5"/>
  <c r="AH2" i="5"/>
  <c r="AI2" i="5" s="1"/>
  <c r="AS4" i="5" l="1"/>
  <c r="AS2" i="5"/>
  <c r="AT2" i="5" s="1"/>
  <c r="BB2" i="5" s="1"/>
  <c r="AS9" i="5"/>
  <c r="AT9" i="5" s="1"/>
  <c r="AU9" i="5" s="1"/>
  <c r="AS5" i="5"/>
  <c r="AT5" i="5" s="1"/>
  <c r="AS6" i="5"/>
  <c r="AT6" i="5" s="1"/>
  <c r="AT4" i="5"/>
  <c r="BB4" i="5" s="1"/>
  <c r="AS3" i="5"/>
  <c r="AT3" i="5" s="1"/>
  <c r="AU3" i="5" s="1"/>
  <c r="BB9" i="5" l="1"/>
  <c r="BB3" i="5"/>
  <c r="AU4" i="5"/>
  <c r="AU2" i="5"/>
  <c r="AU5" i="5"/>
  <c r="BB5" i="5"/>
  <c r="BB6" i="5"/>
  <c r="AU6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DI Price]*[Licensor Royalty %]</t>
        </r>
      </text>
    </comment>
    <comment ref="AM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O1" authorId="0" shapeId="0">
      <text>
        <r>
          <rPr>
            <sz val="11"/>
            <rFont val="Calibri"/>
            <family val="2"/>
          </rPr>
          <t>[JLA DI Price]*[DA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S1" authorId="0" shapeId="0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DI Load $]</t>
        </r>
      </text>
    </comment>
    <comment ref="AU1" authorId="0" shapeId="0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<sst xmlns="http://schemas.openxmlformats.org/spreadsheetml/2006/main" count="460" uniqueCount="106">
  <si>
    <t>Brand</t>
  </si>
  <si>
    <t>Package Type</t>
  </si>
  <si>
    <t>Licensor</t>
  </si>
  <si>
    <t>Normal</t>
  </si>
  <si>
    <t xml:space="preserve">Beautyrest Platinum </t>
  </si>
  <si>
    <t>WINDOW PANEL</t>
  </si>
  <si>
    <t>Opacity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</si>
  <si>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</si>
  <si>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</si>
  <si>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</si>
  <si>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</si>
  <si>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</si>
  <si>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</si>
  <si>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</si>
  <si>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</si>
  <si>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</si>
  <si>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</si>
  <si>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</si>
  <si>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</si>
  <si>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</si>
  <si>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</si>
  <si>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</si>
  <si>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</si>
  <si>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</si>
  <si>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</si>
  <si>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</si>
  <si>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</si>
  <si>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</si>
  <si>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</si>
  <si>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</si>
  <si>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</si>
  <si>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</si>
  <si>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</si>
  <si>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</si>
  <si>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</si>
  <si>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</si>
  <si>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Pair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</si>
  <si>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</si>
  <si>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</si>
  <si>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</si>
  <si>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</si>
  <si>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</si>
  <si>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</si>
  <si>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</si>
  <si>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</si>
  <si>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</si>
  <si>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</si>
  <si>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</si>
  <si>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</si>
  <si>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100% polyester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</si>
  <si>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</si>
  <si>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</si>
  <si>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</si>
  <si>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</si>
  <si>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</si>
  <si>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</si>
  <si>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</si>
  <si>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</si>
  <si>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</si>
  <si>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Normal</t>
    <phoneticPr fontId="8" type="noConversion"/>
  </si>
  <si>
    <t>Beautyrest 6%</t>
  </si>
  <si>
    <t>Ashford</t>
  </si>
  <si>
    <t>Ashford</t>
    <phoneticPr fontId="8" type="noConversion"/>
  </si>
  <si>
    <t>165gsm chenille, TBO liner</t>
    <phoneticPr fontId="8" type="noConversion"/>
  </si>
  <si>
    <t>Total 240gsm, 165gsm solid chenille, with 75gsm total blackout bonded backing</t>
    <phoneticPr fontId="8" type="noConversion"/>
  </si>
  <si>
    <t>Linen</t>
  </si>
  <si>
    <t>Ivory</t>
  </si>
  <si>
    <t>Charcoal</t>
  </si>
  <si>
    <t>Mocha</t>
  </si>
  <si>
    <t>Chocolate</t>
    <phoneticPr fontId="8" type="noConversion"/>
  </si>
  <si>
    <t>Chocolate</t>
  </si>
  <si>
    <t>2 Window Panel 52"W x 90"L (2)</t>
    <phoneticPr fontId="8" type="noConversion"/>
  </si>
  <si>
    <t>2 Window Panel 52"W x 84"L (2)</t>
    <phoneticPr fontId="8" type="noConversion"/>
  </si>
  <si>
    <t>2 Window Panel 52"W x 96"L (2)</t>
    <phoneticPr fontId="8" type="noConversion"/>
  </si>
  <si>
    <t>2 Window Panel 52"W x 108"L (2)</t>
    <phoneticPr fontId="8" type="noConversion"/>
  </si>
  <si>
    <t>Licensor Royalty %</t>
    <phoneticPr fontId="8" type="noConversion"/>
  </si>
  <si>
    <t>Assorted</t>
    <phoneticPr fontId="8" type="noConversion"/>
  </si>
  <si>
    <t>Freight allowance</t>
    <phoneticPr fontId="8" type="noConversion"/>
  </si>
  <si>
    <t>Customer Invoice Price</t>
    <phoneticPr fontId="8" type="noConversion"/>
  </si>
  <si>
    <t>BRP40-0902</t>
    <phoneticPr fontId="8" type="noConversion"/>
  </si>
  <si>
    <t>BRP40-0903</t>
  </si>
  <si>
    <t>BRP40-0904</t>
  </si>
  <si>
    <t>BRP40-0905</t>
  </si>
  <si>
    <t>BRP40-0906</t>
  </si>
  <si>
    <t>BRP40-0907</t>
  </si>
  <si>
    <t>BRP40-0908</t>
  </si>
  <si>
    <t>BRP40-0909</t>
  </si>
  <si>
    <t>BRP40-0910</t>
  </si>
  <si>
    <t>BRP40-0911</t>
  </si>
  <si>
    <t>BRP40-0912</t>
  </si>
  <si>
    <t>BRP40-0913</t>
  </si>
  <si>
    <t>BRP40-0914</t>
  </si>
  <si>
    <t>BRP40-0915</t>
  </si>
  <si>
    <t>BRP40-0916</t>
  </si>
  <si>
    <t>BRP40-0917</t>
  </si>
  <si>
    <t>BRP40-0918</t>
  </si>
  <si>
    <t>BRP40-0919</t>
  </si>
  <si>
    <t>BRP40-0920</t>
  </si>
  <si>
    <t>BRP40-0921</t>
  </si>
  <si>
    <t>BRP40-0922</t>
  </si>
  <si>
    <t>BRP40-0923</t>
  </si>
  <si>
    <t>BRP40-0924</t>
  </si>
  <si>
    <t>BRP40-0925</t>
  </si>
  <si>
    <t>BRP40-0926</t>
  </si>
  <si>
    <t>BRP40-0927</t>
  </si>
  <si>
    <t>BRP40-0928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</si>
</sst>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%"/>
    <numFmt numFmtId="179" formatCode="0.0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0" applyFont="1" applyBorder="1" applyAlignment="1">
      <alignment wrapText="1"/>
    </xf>
    <xf numFmtId="49" fontId="4" fillId="7" borderId="1" xfId="0" applyNumberFormat="1" applyFont="1" applyFill="1" applyBorder="1"/>
    <xf numFmtId="49" fontId="5" fillId="7" borderId="1" xfId="0" applyNumberFormat="1" applyFont="1" applyFill="1" applyBorder="1"/>
    <xf numFmtId="0" fontId="2" fillId="0" borderId="1" xfId="0" applyFont="1" applyBorder="1"/>
    <xf numFmtId="176" fontId="2" fillId="0" borderId="1" xfId="0" applyNumberFormat="1" applyFont="1" applyBorder="1" applyAlignment="1">
      <alignment wrapText="1"/>
    </xf>
    <xf numFmtId="0" fontId="4" fillId="8" borderId="1" xfId="0" applyFont="1" applyFill="1" applyBorder="1"/>
  </cellXfs>
  <cellStyles count="7">
    <cellStyle name="Normal 2" xfId="4"/>
    <cellStyle name="Normal 2 18 2" xfId="1"/>
    <cellStyle name="Normal 6 14" xfId="6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8"/>
  <sheetViews>
    <sheetView tabSelected="1" topLeftCell="M1" workbookViewId="0">
      <selection activeCell="S2" sqref="S2:T28"/>
    </sheetView>
  </sheetViews>
  <sheetFormatPr defaultColWidth="9.28515625" defaultRowHeight="15"/>
  <cols>
    <col min="1" max="1" width="10.28515625" style="3" customWidth="1"/>
    <col min="2" max="2" width="7.28515625" style="2" customWidth="1"/>
    <col min="3" max="3" width="8.42578125" style="2" customWidth="1"/>
    <col min="4" max="4" width="20.28515625" style="2" customWidth="1"/>
    <col min="5" max="5" width="16.28515625" style="2" customWidth="1"/>
    <col min="6" max="6" width="17.85546875" style="2" customWidth="1"/>
    <col min="7" max="7" width="9.28515625" style="2" customWidth="1"/>
    <col min="8" max="8" width="71" style="2" customWidth="1"/>
    <col min="9" max="9" width="30" style="2" customWidth="1"/>
    <col min="10" max="10" width="19.28515625" style="2" customWidth="1"/>
    <col min="11" max="11" width="16" style="47" customWidth="1"/>
    <col min="12" max="12" width="17.140625" style="2" customWidth="1"/>
    <col min="13" max="13" width="43.85546875" style="2" customWidth="1"/>
    <col min="14" max="14" width="11.28515625" style="2" customWidth="1"/>
    <col min="15" max="15" width="12.85546875" style="2" customWidth="1"/>
    <col min="16" max="16" width="14.5703125" style="2" customWidth="1"/>
    <col min="17" max="17" width="11.5703125" style="2" customWidth="1"/>
    <col min="18" max="18" width="8.7109375" style="2" customWidth="1"/>
    <col min="19" max="19" width="9.85546875" style="4" customWidth="1"/>
    <col min="20" max="20" width="11.28515625" style="6" customWidth="1"/>
    <col min="21" max="21" width="9.28515625" style="2" customWidth="1"/>
    <col min="22" max="22" width="11" style="32" customWidth="1"/>
    <col min="23" max="23" width="13.140625" style="32" customWidth="1"/>
    <col min="24" max="24" width="11.28515625" style="32" customWidth="1"/>
    <col min="25" max="25" width="12.7109375" style="4" customWidth="1"/>
    <col min="26" max="26" width="9.28515625" style="5" customWidth="1"/>
    <col min="27" max="27" width="13" style="44" customWidth="1"/>
    <col min="28" max="28" width="13" style="5" customWidth="1"/>
    <col min="29" max="29" width="14.140625" style="5" customWidth="1"/>
    <col min="30" max="30" width="13.85546875" style="2" customWidth="1"/>
    <col min="31" max="31" width="13.7109375" style="6" customWidth="1"/>
    <col min="32" max="32" width="15.140625" style="2" customWidth="1"/>
    <col min="33" max="33" width="8.42578125" style="7" customWidth="1"/>
    <col min="34" max="34" width="12.42578125" style="6" customWidth="1"/>
    <col min="35" max="35" width="8.85546875" style="6" customWidth="1"/>
    <col min="36" max="36" width="7.85546875" style="7" customWidth="1"/>
    <col min="37" max="37" width="7.5703125" style="6" customWidth="1"/>
    <col min="38" max="38" width="9.5703125" style="7" customWidth="1"/>
    <col min="39" max="39" width="8.7109375" style="6" customWidth="1"/>
    <col min="40" max="40" width="8.7109375" style="7" customWidth="1"/>
    <col min="41" max="42" width="7.140625" style="6" customWidth="1"/>
    <col min="43" max="43" width="10.28515625" style="7" customWidth="1"/>
    <col min="44" max="44" width="10.85546875" style="6" customWidth="1"/>
    <col min="45" max="45" width="9.5703125" style="6" customWidth="1"/>
    <col min="46" max="46" width="11.7109375" style="6" customWidth="1"/>
    <col min="47" max="47" width="11.140625" style="7" customWidth="1"/>
    <col min="48" max="50" width="11.28515625" style="6" customWidth="1"/>
    <col min="51" max="51" width="8.7109375" style="6" customWidth="1"/>
    <col min="52" max="52" width="12.140625" style="7" customWidth="1"/>
    <col min="53" max="53" width="12.28515625" style="5" customWidth="1"/>
    <col min="54" max="55" width="12.28515625" style="6" customWidth="1"/>
    <col min="56" max="16384" width="9.28515625" style="2"/>
  </cols>
  <sheetData>
    <row r="1" spans="1:55" ht="63.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58</v>
      </c>
      <c r="L1" s="9" t="s">
        <v>6</v>
      </c>
      <c r="M1" s="12" t="s">
        <v>16</v>
      </c>
      <c r="N1" s="12" t="s">
        <v>17</v>
      </c>
      <c r="O1" s="9" t="s">
        <v>18</v>
      </c>
      <c r="P1" s="9" t="s">
        <v>19</v>
      </c>
      <c r="Q1" s="9" t="s">
        <v>50</v>
      </c>
      <c r="R1" s="13" t="s">
        <v>20</v>
      </c>
      <c r="S1" s="35" t="s">
        <v>40</v>
      </c>
      <c r="T1" s="14" t="s">
        <v>21</v>
      </c>
      <c r="U1" s="15" t="s">
        <v>1</v>
      </c>
      <c r="V1" s="33" t="s">
        <v>22</v>
      </c>
      <c r="W1" s="33" t="s">
        <v>23</v>
      </c>
      <c r="X1" s="33" t="s">
        <v>24</v>
      </c>
      <c r="Y1" s="16" t="s">
        <v>25</v>
      </c>
      <c r="Z1" s="17" t="s">
        <v>26</v>
      </c>
      <c r="AA1" s="45" t="s">
        <v>27</v>
      </c>
      <c r="AB1" s="36" t="s">
        <v>41</v>
      </c>
      <c r="AC1" s="18" t="s">
        <v>28</v>
      </c>
      <c r="AD1" s="8" t="s">
        <v>29</v>
      </c>
      <c r="AE1" s="19" t="s">
        <v>30</v>
      </c>
      <c r="AF1" s="8" t="s">
        <v>31</v>
      </c>
      <c r="AG1" s="20" t="s">
        <v>32</v>
      </c>
      <c r="AH1" s="19" t="s">
        <v>33</v>
      </c>
      <c r="AI1" s="19" t="s">
        <v>34</v>
      </c>
      <c r="AJ1" s="20" t="s">
        <v>75</v>
      </c>
      <c r="AK1" s="19" t="s">
        <v>37</v>
      </c>
      <c r="AL1" s="20" t="s">
        <v>38</v>
      </c>
      <c r="AM1" s="19" t="s">
        <v>39</v>
      </c>
      <c r="AN1" s="20" t="s">
        <v>47</v>
      </c>
      <c r="AO1" s="19" t="s">
        <v>48</v>
      </c>
      <c r="AP1" s="43" t="s">
        <v>53</v>
      </c>
      <c r="AQ1" s="20" t="s">
        <v>51</v>
      </c>
      <c r="AR1" s="19" t="s">
        <v>52</v>
      </c>
      <c r="AS1" s="19" t="s">
        <v>54</v>
      </c>
      <c r="AT1" s="21" t="s">
        <v>55</v>
      </c>
      <c r="AU1" s="22" t="s">
        <v>56</v>
      </c>
      <c r="AV1" s="38" t="s">
        <v>57</v>
      </c>
      <c r="AW1" s="38" t="s">
        <v>77</v>
      </c>
      <c r="AX1" s="38" t="s">
        <v>78</v>
      </c>
      <c r="AY1" s="23" t="s">
        <v>35</v>
      </c>
      <c r="AZ1" s="22" t="s">
        <v>42</v>
      </c>
      <c r="BA1" s="17" t="s">
        <v>43</v>
      </c>
      <c r="BB1" s="19" t="s">
        <v>44</v>
      </c>
      <c r="BC1" s="19" t="s">
        <v>45</v>
      </c>
    </row>
    <row r="2" spans="1:55">
      <c r="A2" s="24">
        <v>1</v>
      </c>
      <c r="B2" s="25"/>
      <c r="C2" s="25"/>
      <c r="D2" s="1" t="s">
        <v>4</v>
      </c>
      <c r="E2" s="1" t="s">
        <v>60</v>
      </c>
      <c r="F2" s="1" t="s">
        <v>5</v>
      </c>
      <c r="G2" s="40" t="s">
        <v>62</v>
      </c>
      <c r="H2" s="40" t="s">
        <v>64</v>
      </c>
      <c r="I2" s="40" t="s">
        <v>63</v>
      </c>
      <c r="J2" s="1" t="s">
        <v>49</v>
      </c>
      <c r="K2" s="1" t="s">
        <v>49</v>
      </c>
      <c r="L2" s="1" t="s">
        <v>7</v>
      </c>
      <c r="M2" s="48" t="s">
        <v>71</v>
      </c>
      <c r="N2" s="40" t="s">
        <v>65</v>
      </c>
      <c r="O2" s="53" t="s">
        <v>79</v>
      </c>
      <c r="P2" s="49"/>
      <c r="Q2" s="1">
        <v>6677105</v>
      </c>
      <c r="R2" s="25" t="s">
        <v>36</v>
      </c>
      <c r="S2" s="4">
        <v>8.1199999999999992</v>
      </c>
      <c r="T2" s="6">
        <v>8.5500000000000007</v>
      </c>
      <c r="U2" s="25" t="s">
        <v>3</v>
      </c>
      <c r="V2" s="34"/>
      <c r="W2" s="34"/>
      <c r="X2" s="34"/>
      <c r="Y2" s="25"/>
      <c r="Z2" s="26">
        <v>96</v>
      </c>
      <c r="AA2" s="46" t="str">
        <f t="shared" ref="AA2:AA8" si="0">IF(V2="","",V2*W2*X2/1000000)</f>
        <v/>
      </c>
      <c r="AB2" s="37">
        <v>65</v>
      </c>
      <c r="AC2" s="27" t="e">
        <f t="shared" ref="AC2" si="1">IF(Z2="","",AB2/AA2*Z2)</f>
        <v>#VALUE!</v>
      </c>
      <c r="AD2" s="25"/>
      <c r="AE2" s="28">
        <v>0</v>
      </c>
      <c r="AF2" s="1" t="s">
        <v>46</v>
      </c>
      <c r="AG2" s="41"/>
      <c r="AH2" s="28" t="str">
        <f>IF(ISERROR(#REF!*AG2),"",#REF!*AG2)</f>
        <v/>
      </c>
      <c r="AI2" s="28" t="str">
        <f>IF(ISERROR(#REF!+AE2+AH2),"",#REF!+AE2+AH2)</f>
        <v/>
      </c>
      <c r="AJ2" s="29">
        <v>3.5000000000000003E-2</v>
      </c>
      <c r="AK2" s="28">
        <f t="shared" ref="AK2" si="2">IF(ISERROR(AV2*AJ2),"",AV2*AJ2)</f>
        <v>0.43</v>
      </c>
      <c r="AL2" s="29">
        <v>0</v>
      </c>
      <c r="AM2" s="28" t="str">
        <f>IF(ISERROR(#REF!*AL2),"",#REF!*AL2)</f>
        <v/>
      </c>
      <c r="AN2" s="29">
        <v>0.05</v>
      </c>
      <c r="AO2" s="28">
        <f t="shared" ref="AO2" si="3">IF(ISERROR(AV2*AN2),"",AV2*AN2)</f>
        <v>0.61</v>
      </c>
      <c r="AP2" s="31"/>
      <c r="AQ2" s="29">
        <v>0.1</v>
      </c>
      <c r="AR2" s="28">
        <f t="shared" ref="AR2" si="4">IF(ISERROR(AV2*AQ2),"",AV2*AQ2)</f>
        <v>1.23</v>
      </c>
      <c r="AS2" s="28" t="str">
        <f t="shared" ref="AS2" si="5">IF(ISERROR(AK2+AM2+AO2+AR2),"",AK2+AM2+AO2+AR2)</f>
        <v/>
      </c>
      <c r="AT2" s="28" t="str">
        <f t="shared" ref="AT2:AT8" si="6">IF(ISERROR(AI2+AS2),"",AI2+AS2)</f>
        <v/>
      </c>
      <c r="AU2" s="30" t="str">
        <f t="shared" ref="AU2" si="7">IF(ISERROR((AV2-AT2)/AV2),"",(AV2-AT2)/AV2)</f>
        <v/>
      </c>
      <c r="AV2" s="31">
        <v>12.25</v>
      </c>
      <c r="AW2" s="31">
        <v>2.19</v>
      </c>
      <c r="AX2" s="52">
        <f>AV2+AW2</f>
        <v>14.44</v>
      </c>
      <c r="AY2" s="31">
        <v>0</v>
      </c>
      <c r="AZ2" s="30" t="str">
        <f t="shared" ref="AZ2" si="8">IF(ISERROR((AY2-AV2)/AY2),"",(AY2-AV2)/AY2)</f>
        <v/>
      </c>
      <c r="BA2" s="42"/>
      <c r="BB2" s="39" t="str">
        <f t="shared" ref="BB2" si="9">IF(ISERROR(AT2*BA2),"",AT2*BA2)</f>
        <v/>
      </c>
      <c r="BC2" s="39">
        <f t="shared" ref="BC2" si="10">IF(ISERROR(AV2*BA2),"",AV2*BA2)</f>
        <v>0</v>
      </c>
    </row>
    <row r="3" spans="1:55">
      <c r="A3" s="24">
        <v>2</v>
      </c>
      <c r="B3" s="25"/>
      <c r="C3" s="25"/>
      <c r="D3" s="1" t="s">
        <v>4</v>
      </c>
      <c r="E3" s="1" t="s">
        <v>60</v>
      </c>
      <c r="F3" s="1" t="s">
        <v>5</v>
      </c>
      <c r="G3" s="40" t="s">
        <v>62</v>
      </c>
      <c r="H3" s="40" t="s">
        <v>64</v>
      </c>
      <c r="I3" s="40" t="s">
        <v>63</v>
      </c>
      <c r="J3" s="1" t="s">
        <v>49</v>
      </c>
      <c r="K3" s="1" t="s">
        <v>49</v>
      </c>
      <c r="L3" s="1" t="s">
        <v>7</v>
      </c>
      <c r="M3" s="48" t="s">
        <v>71</v>
      </c>
      <c r="N3" s="40" t="s">
        <v>66</v>
      </c>
      <c r="O3" s="53" t="s">
        <v>80</v>
      </c>
      <c r="P3" s="49"/>
      <c r="Q3" s="1">
        <v>6677105</v>
      </c>
      <c r="R3" s="25" t="s">
        <v>36</v>
      </c>
      <c r="S3" s="4">
        <v>8.1199999999999992</v>
      </c>
      <c r="T3" s="6">
        <v>8.5500000000000007</v>
      </c>
      <c r="U3" s="25" t="s">
        <v>3</v>
      </c>
      <c r="V3" s="34"/>
      <c r="W3" s="34"/>
      <c r="X3" s="34"/>
      <c r="Y3" s="25"/>
      <c r="Z3" s="26">
        <v>96</v>
      </c>
      <c r="AA3" s="46" t="str">
        <f t="shared" si="0"/>
        <v/>
      </c>
      <c r="AB3" s="37">
        <v>65</v>
      </c>
      <c r="AC3" s="27" t="e">
        <f t="shared" ref="AC3:AC4" si="11">IF(Z3="","",AB3/AA3*Z3)</f>
        <v>#VALUE!</v>
      </c>
      <c r="AD3" s="25"/>
      <c r="AE3" s="28">
        <v>0</v>
      </c>
      <c r="AF3" s="1" t="s">
        <v>46</v>
      </c>
      <c r="AG3" s="41"/>
      <c r="AH3" s="28" t="str">
        <f>IF(ISERROR(#REF!*AG3),"",#REF!*AG3)</f>
        <v/>
      </c>
      <c r="AI3" s="28" t="str">
        <f>IF(ISERROR(#REF!+AE3+AH3),"",#REF!+AE3+AH3)</f>
        <v/>
      </c>
      <c r="AJ3" s="29">
        <v>3.5000000000000003E-2</v>
      </c>
      <c r="AK3" s="28">
        <f t="shared" ref="AK3:AK4" si="12">IF(ISERROR(AV3*AJ3),"",AV3*AJ3)</f>
        <v>0.43</v>
      </c>
      <c r="AL3" s="29">
        <v>0</v>
      </c>
      <c r="AM3" s="28" t="str">
        <f>IF(ISERROR(#REF!*AL3),"",#REF!*AL3)</f>
        <v/>
      </c>
      <c r="AN3" s="29">
        <v>0.05</v>
      </c>
      <c r="AO3" s="28">
        <f t="shared" ref="AO3:AO4" si="13">IF(ISERROR(AV3*AN3),"",AV3*AN3)</f>
        <v>0.61</v>
      </c>
      <c r="AP3" s="31"/>
      <c r="AQ3" s="29">
        <v>0.1</v>
      </c>
      <c r="AR3" s="28">
        <f t="shared" ref="AR3:AR4" si="14">IF(ISERROR(AV3*AQ3),"",AV3*AQ3)</f>
        <v>1.23</v>
      </c>
      <c r="AS3" s="28" t="str">
        <f t="shared" ref="AS3:AS4" si="15">IF(ISERROR(AK3+AM3+AO3+AR3),"",AK3+AM3+AO3+AR3)</f>
        <v/>
      </c>
      <c r="AT3" s="28" t="str">
        <f t="shared" si="6"/>
        <v/>
      </c>
      <c r="AU3" s="30" t="str">
        <f t="shared" ref="AU3:AU4" si="16">IF(ISERROR((AV3-AT3)/AV3),"",(AV3-AT3)/AV3)</f>
        <v/>
      </c>
      <c r="AV3" s="31">
        <v>12.25</v>
      </c>
      <c r="AW3" s="31">
        <v>2.19</v>
      </c>
      <c r="AX3" s="52">
        <f t="shared" ref="AX3:AX28" si="17">AV3+AW3</f>
        <v>14.44</v>
      </c>
      <c r="AY3" s="31">
        <v>0</v>
      </c>
      <c r="AZ3" s="30" t="str">
        <f t="shared" ref="AZ3:AZ4" si="18">IF(ISERROR((AY3-AV3)/AY3),"",(AY3-AV3)/AY3)</f>
        <v/>
      </c>
      <c r="BA3" s="42"/>
      <c r="BB3" s="39" t="str">
        <f t="shared" ref="BB3:BB4" si="19">IF(ISERROR(AT3*BA3),"",AT3*BA3)</f>
        <v/>
      </c>
      <c r="BC3" s="39">
        <f t="shared" ref="BC3:BC4" si="20">IF(ISERROR(AV3*BA3),"",AV3*BA3)</f>
        <v>0</v>
      </c>
    </row>
    <row r="4" spans="1:55">
      <c r="A4" s="24">
        <v>3</v>
      </c>
      <c r="B4" s="25"/>
      <c r="C4" s="25"/>
      <c r="D4" s="1" t="s">
        <v>4</v>
      </c>
      <c r="E4" s="1" t="s">
        <v>60</v>
      </c>
      <c r="F4" s="1" t="s">
        <v>5</v>
      </c>
      <c r="G4" s="40" t="s">
        <v>62</v>
      </c>
      <c r="H4" s="40" t="s">
        <v>64</v>
      </c>
      <c r="I4" s="40" t="s">
        <v>63</v>
      </c>
      <c r="J4" s="1" t="s">
        <v>49</v>
      </c>
      <c r="K4" s="1" t="s">
        <v>49</v>
      </c>
      <c r="L4" s="1" t="s">
        <v>7</v>
      </c>
      <c r="M4" s="48" t="s">
        <v>71</v>
      </c>
      <c r="N4" s="40" t="s">
        <v>67</v>
      </c>
      <c r="O4" s="53" t="s">
        <v>81</v>
      </c>
      <c r="P4" s="49"/>
      <c r="Q4" s="1">
        <v>6677105</v>
      </c>
      <c r="R4" s="25" t="s">
        <v>36</v>
      </c>
      <c r="S4" s="4">
        <v>8.1199999999999992</v>
      </c>
      <c r="T4" s="6">
        <v>8.5500000000000007</v>
      </c>
      <c r="U4" s="25" t="s">
        <v>3</v>
      </c>
      <c r="V4" s="34"/>
      <c r="W4" s="34"/>
      <c r="X4" s="34"/>
      <c r="Y4" s="25"/>
      <c r="Z4" s="26">
        <v>96</v>
      </c>
      <c r="AA4" s="46" t="str">
        <f t="shared" si="0"/>
        <v/>
      </c>
      <c r="AB4" s="37">
        <v>65</v>
      </c>
      <c r="AC4" s="27" t="e">
        <f t="shared" si="11"/>
        <v>#VALUE!</v>
      </c>
      <c r="AD4" s="25"/>
      <c r="AE4" s="28">
        <v>0</v>
      </c>
      <c r="AF4" s="1" t="s">
        <v>46</v>
      </c>
      <c r="AG4" s="41"/>
      <c r="AH4" s="28" t="str">
        <f>IF(ISERROR(#REF!*AG4),"",#REF!*AG4)</f>
        <v/>
      </c>
      <c r="AI4" s="28" t="str">
        <f>IF(ISERROR(#REF!+AE4+AH4),"",#REF!+AE4+AH4)</f>
        <v/>
      </c>
      <c r="AJ4" s="29">
        <v>3.5000000000000003E-2</v>
      </c>
      <c r="AK4" s="28">
        <f t="shared" si="12"/>
        <v>0.43</v>
      </c>
      <c r="AL4" s="29">
        <v>0</v>
      </c>
      <c r="AM4" s="28" t="str">
        <f>IF(ISERROR(#REF!*AL4),"",#REF!*AL4)</f>
        <v/>
      </c>
      <c r="AN4" s="29">
        <v>0.05</v>
      </c>
      <c r="AO4" s="28">
        <f t="shared" si="13"/>
        <v>0.61</v>
      </c>
      <c r="AP4" s="31"/>
      <c r="AQ4" s="29">
        <v>0.1</v>
      </c>
      <c r="AR4" s="28">
        <f t="shared" si="14"/>
        <v>1.23</v>
      </c>
      <c r="AS4" s="28" t="str">
        <f t="shared" si="15"/>
        <v/>
      </c>
      <c r="AT4" s="28" t="str">
        <f t="shared" si="6"/>
        <v/>
      </c>
      <c r="AU4" s="30" t="str">
        <f t="shared" si="16"/>
        <v/>
      </c>
      <c r="AV4" s="31">
        <v>12.25</v>
      </c>
      <c r="AW4" s="31">
        <v>2.19</v>
      </c>
      <c r="AX4" s="52">
        <f t="shared" si="17"/>
        <v>14.44</v>
      </c>
      <c r="AY4" s="31">
        <v>0</v>
      </c>
      <c r="AZ4" s="30" t="str">
        <f t="shared" si="18"/>
        <v/>
      </c>
      <c r="BA4" s="42"/>
      <c r="BB4" s="39" t="str">
        <f t="shared" si="19"/>
        <v/>
      </c>
      <c r="BC4" s="39">
        <f t="shared" si="20"/>
        <v>0</v>
      </c>
    </row>
    <row r="5" spans="1:55">
      <c r="A5" s="24">
        <v>4</v>
      </c>
      <c r="B5" s="25"/>
      <c r="C5" s="25"/>
      <c r="D5" s="1" t="s">
        <v>4</v>
      </c>
      <c r="E5" s="1" t="s">
        <v>60</v>
      </c>
      <c r="F5" s="1" t="s">
        <v>5</v>
      </c>
      <c r="G5" s="40" t="s">
        <v>62</v>
      </c>
      <c r="H5" s="40" t="s">
        <v>64</v>
      </c>
      <c r="I5" s="40" t="s">
        <v>63</v>
      </c>
      <c r="J5" s="1" t="s">
        <v>49</v>
      </c>
      <c r="K5" s="1" t="s">
        <v>49</v>
      </c>
      <c r="L5" s="1" t="s">
        <v>7</v>
      </c>
      <c r="M5" s="48" t="s">
        <v>71</v>
      </c>
      <c r="N5" s="40" t="s">
        <v>68</v>
      </c>
      <c r="O5" s="53" t="s">
        <v>82</v>
      </c>
      <c r="P5" s="49"/>
      <c r="Q5" s="1">
        <v>6677105</v>
      </c>
      <c r="R5" s="25" t="s">
        <v>36</v>
      </c>
      <c r="S5" s="4">
        <v>8.1199999999999992</v>
      </c>
      <c r="T5" s="6">
        <v>8.5500000000000007</v>
      </c>
      <c r="U5" s="25" t="s">
        <v>3</v>
      </c>
      <c r="V5" s="34"/>
      <c r="W5" s="34"/>
      <c r="X5" s="34"/>
      <c r="Y5" s="25"/>
      <c r="Z5" s="26">
        <v>96</v>
      </c>
      <c r="AA5" s="46" t="str">
        <f t="shared" si="0"/>
        <v/>
      </c>
      <c r="AB5" s="37">
        <v>65</v>
      </c>
      <c r="AC5" s="27" t="e">
        <f t="shared" ref="AC5" si="21">IF(Z5="","",AB5/AA5*Z5)</f>
        <v>#VALUE!</v>
      </c>
      <c r="AD5" s="25"/>
      <c r="AE5" s="28">
        <v>0</v>
      </c>
      <c r="AF5" s="1" t="s">
        <v>46</v>
      </c>
      <c r="AG5" s="41"/>
      <c r="AH5" s="28" t="str">
        <f>IF(ISERROR(#REF!*AG5),"",#REF!*AG5)</f>
        <v/>
      </c>
      <c r="AI5" s="28" t="str">
        <f>IF(ISERROR(#REF!+AE5+AH5),"",#REF!+AE5+AH5)</f>
        <v/>
      </c>
      <c r="AJ5" s="29">
        <v>3.5000000000000003E-2</v>
      </c>
      <c r="AK5" s="28">
        <f t="shared" ref="AK5" si="22">IF(ISERROR(AV5*AJ5),"",AV5*AJ5)</f>
        <v>0.43</v>
      </c>
      <c r="AL5" s="29">
        <v>0</v>
      </c>
      <c r="AM5" s="28" t="str">
        <f>IF(ISERROR(#REF!*AL5),"",#REF!*AL5)</f>
        <v/>
      </c>
      <c r="AN5" s="29">
        <v>0.05</v>
      </c>
      <c r="AO5" s="28">
        <f t="shared" ref="AO5" si="23">IF(ISERROR(AV5*AN5),"",AV5*AN5)</f>
        <v>0.61</v>
      </c>
      <c r="AP5" s="31"/>
      <c r="AQ5" s="29">
        <v>0.1</v>
      </c>
      <c r="AR5" s="28">
        <f t="shared" ref="AR5" si="24">IF(ISERROR(AV5*AQ5),"",AV5*AQ5)</f>
        <v>1.23</v>
      </c>
      <c r="AS5" s="28" t="str">
        <f t="shared" ref="AS5" si="25">IF(ISERROR(AK5+AM5+AO5+AR5),"",AK5+AM5+AO5+AR5)</f>
        <v/>
      </c>
      <c r="AT5" s="28" t="str">
        <f t="shared" si="6"/>
        <v/>
      </c>
      <c r="AU5" s="30" t="str">
        <f t="shared" ref="AU5" si="26">IF(ISERROR((AV5-AT5)/AV5),"",(AV5-AT5)/AV5)</f>
        <v/>
      </c>
      <c r="AV5" s="31">
        <v>12.25</v>
      </c>
      <c r="AW5" s="31">
        <v>2.19</v>
      </c>
      <c r="AX5" s="52">
        <f t="shared" si="17"/>
        <v>14.44</v>
      </c>
      <c r="AY5" s="31">
        <v>0</v>
      </c>
      <c r="AZ5" s="30" t="str">
        <f t="shared" ref="AZ5" si="27">IF(ISERROR((AY5-AV5)/AY5),"",(AY5-AV5)/AY5)</f>
        <v/>
      </c>
      <c r="BA5" s="42"/>
      <c r="BB5" s="39" t="str">
        <f t="shared" ref="BB5" si="28">IF(ISERROR(AT5*BA5),"",AT5*BA5)</f>
        <v/>
      </c>
      <c r="BC5" s="39">
        <f t="shared" ref="BC5" si="29">IF(ISERROR(AV5*BA5),"",AV5*BA5)</f>
        <v>0</v>
      </c>
    </row>
    <row r="6" spans="1:55">
      <c r="A6" s="24">
        <v>5</v>
      </c>
      <c r="B6" s="25"/>
      <c r="C6" s="25"/>
      <c r="D6" s="1" t="s">
        <v>4</v>
      </c>
      <c r="E6" s="1" t="s">
        <v>60</v>
      </c>
      <c r="F6" s="1" t="s">
        <v>5</v>
      </c>
      <c r="G6" s="40" t="s">
        <v>62</v>
      </c>
      <c r="H6" s="40" t="s">
        <v>64</v>
      </c>
      <c r="I6" s="40" t="s">
        <v>63</v>
      </c>
      <c r="J6" s="1" t="s">
        <v>49</v>
      </c>
      <c r="K6" s="1" t="s">
        <v>49</v>
      </c>
      <c r="L6" s="1" t="s">
        <v>7</v>
      </c>
      <c r="M6" s="48" t="s">
        <v>71</v>
      </c>
      <c r="N6" s="40" t="s">
        <v>69</v>
      </c>
      <c r="O6" s="53" t="s">
        <v>83</v>
      </c>
      <c r="P6" s="49"/>
      <c r="Q6" s="1">
        <v>6677105</v>
      </c>
      <c r="R6" s="25" t="s">
        <v>36</v>
      </c>
      <c r="S6" s="4">
        <v>8.1199999999999992</v>
      </c>
      <c r="T6" s="6">
        <v>8.5500000000000007</v>
      </c>
      <c r="U6" s="25" t="s">
        <v>3</v>
      </c>
      <c r="V6" s="34"/>
      <c r="W6" s="34"/>
      <c r="X6" s="34"/>
      <c r="Y6" s="25"/>
      <c r="Z6" s="26">
        <v>96</v>
      </c>
      <c r="AA6" s="46" t="str">
        <f t="shared" si="0"/>
        <v/>
      </c>
      <c r="AB6" s="37">
        <v>65</v>
      </c>
      <c r="AC6" s="27" t="e">
        <f t="shared" ref="AC6:AC7" si="30">IF(Z6="","",AB6/AA6*Z6)</f>
        <v>#VALUE!</v>
      </c>
      <c r="AD6" s="25"/>
      <c r="AE6" s="28">
        <v>0</v>
      </c>
      <c r="AF6" s="1" t="s">
        <v>46</v>
      </c>
      <c r="AG6" s="41"/>
      <c r="AH6" s="28" t="str">
        <f>IF(ISERROR(#REF!*AG6),"",#REF!*AG6)</f>
        <v/>
      </c>
      <c r="AI6" s="28" t="str">
        <f>IF(ISERROR(#REF!+AE6+AH6),"",#REF!+AE6+AH6)</f>
        <v/>
      </c>
      <c r="AJ6" s="29">
        <v>3.5000000000000003E-2</v>
      </c>
      <c r="AK6" s="28">
        <f t="shared" ref="AK6:AK7" si="31">IF(ISERROR(AV6*AJ6),"",AV6*AJ6)</f>
        <v>0.43</v>
      </c>
      <c r="AL6" s="29">
        <v>0</v>
      </c>
      <c r="AM6" s="28" t="str">
        <f>IF(ISERROR(#REF!*AL6),"",#REF!*AL6)</f>
        <v/>
      </c>
      <c r="AN6" s="29">
        <v>0.05</v>
      </c>
      <c r="AO6" s="28">
        <f t="shared" ref="AO6:AO7" si="32">IF(ISERROR(AV6*AN6),"",AV6*AN6)</f>
        <v>0.61</v>
      </c>
      <c r="AP6" s="31"/>
      <c r="AQ6" s="29">
        <v>0.1</v>
      </c>
      <c r="AR6" s="28">
        <f t="shared" ref="AR6:AR7" si="33">IF(ISERROR(AV6*AQ6),"",AV6*AQ6)</f>
        <v>1.23</v>
      </c>
      <c r="AS6" s="28" t="str">
        <f t="shared" ref="AS6:AS7" si="34">IF(ISERROR(AK6+AM6+AO6+AR6),"",AK6+AM6+AO6+AR6)</f>
        <v/>
      </c>
      <c r="AT6" s="28" t="str">
        <f t="shared" si="6"/>
        <v/>
      </c>
      <c r="AU6" s="30" t="str">
        <f t="shared" ref="AU6:AU7" si="35">IF(ISERROR((AV6-AT6)/AV6),"",(AV6-AT6)/AV6)</f>
        <v/>
      </c>
      <c r="AV6" s="31">
        <v>12.25</v>
      </c>
      <c r="AW6" s="31">
        <v>2.19</v>
      </c>
      <c r="AX6" s="52">
        <f t="shared" si="17"/>
        <v>14.44</v>
      </c>
      <c r="AY6" s="31">
        <v>0</v>
      </c>
      <c r="AZ6" s="30" t="str">
        <f t="shared" ref="AZ6:AZ7" si="36">IF(ISERROR((AY6-AV6)/AY6),"",(AY6-AV6)/AY6)</f>
        <v/>
      </c>
      <c r="BA6" s="42"/>
      <c r="BB6" s="39" t="str">
        <f t="shared" ref="BB6:BB7" si="37">IF(ISERROR(AT6*BA6),"",AT6*BA6)</f>
        <v/>
      </c>
      <c r="BC6" s="39">
        <f t="shared" ref="BC6:BC7" si="38">IF(ISERROR(AV6*BA6),"",AV6*BA6)</f>
        <v>0</v>
      </c>
    </row>
    <row r="7" spans="1:55">
      <c r="A7" s="24">
        <v>6</v>
      </c>
      <c r="B7" s="25"/>
      <c r="C7" s="25"/>
      <c r="D7" s="1" t="s">
        <v>4</v>
      </c>
      <c r="E7" s="1" t="s">
        <v>60</v>
      </c>
      <c r="F7" s="1" t="s">
        <v>5</v>
      </c>
      <c r="G7" s="40" t="s">
        <v>62</v>
      </c>
      <c r="H7" s="40" t="s">
        <v>64</v>
      </c>
      <c r="I7" s="40" t="s">
        <v>63</v>
      </c>
      <c r="J7" s="1" t="s">
        <v>49</v>
      </c>
      <c r="K7" s="1" t="s">
        <v>49</v>
      </c>
      <c r="L7" s="1" t="s">
        <v>7</v>
      </c>
      <c r="M7" s="48" t="s">
        <v>71</v>
      </c>
      <c r="N7" s="51" t="s">
        <v>76</v>
      </c>
      <c r="O7" s="53" t="s">
        <v>84</v>
      </c>
      <c r="P7" s="50"/>
      <c r="Q7" s="51">
        <v>6677105</v>
      </c>
      <c r="R7" s="25" t="s">
        <v>36</v>
      </c>
      <c r="S7" s="4">
        <v>8.1199999999999992</v>
      </c>
      <c r="T7" s="6">
        <v>8.5500000000000007</v>
      </c>
      <c r="U7" s="25" t="s">
        <v>3</v>
      </c>
      <c r="V7" s="34"/>
      <c r="W7" s="34"/>
      <c r="X7" s="34"/>
      <c r="Y7" s="25"/>
      <c r="Z7" s="26">
        <v>96</v>
      </c>
      <c r="AA7" s="46" t="str">
        <f t="shared" si="0"/>
        <v/>
      </c>
      <c r="AB7" s="37">
        <v>65</v>
      </c>
      <c r="AC7" s="27" t="e">
        <f t="shared" si="30"/>
        <v>#VALUE!</v>
      </c>
      <c r="AD7" s="25"/>
      <c r="AE7" s="28">
        <v>0</v>
      </c>
      <c r="AF7" s="1" t="s">
        <v>46</v>
      </c>
      <c r="AG7" s="41"/>
      <c r="AH7" s="28" t="str">
        <f>IF(ISERROR(#REF!*AG7),"",#REF!*AG7)</f>
        <v/>
      </c>
      <c r="AI7" s="28" t="str">
        <f>IF(ISERROR(#REF!+AE7+AH7),"",#REF!+AE7+AH7)</f>
        <v/>
      </c>
      <c r="AJ7" s="29">
        <v>3.5000000000000003E-2</v>
      </c>
      <c r="AK7" s="28">
        <f t="shared" si="31"/>
        <v>0.43</v>
      </c>
      <c r="AL7" s="29">
        <v>0</v>
      </c>
      <c r="AM7" s="28" t="str">
        <f>IF(ISERROR(#REF!*AL7),"",#REF!*AL7)</f>
        <v/>
      </c>
      <c r="AN7" s="29">
        <v>0.05</v>
      </c>
      <c r="AO7" s="28">
        <f t="shared" si="32"/>
        <v>0.61</v>
      </c>
      <c r="AP7" s="31"/>
      <c r="AQ7" s="29">
        <v>0.1</v>
      </c>
      <c r="AR7" s="28">
        <f t="shared" si="33"/>
        <v>1.23</v>
      </c>
      <c r="AS7" s="28" t="str">
        <f t="shared" si="34"/>
        <v/>
      </c>
      <c r="AT7" s="28" t="str">
        <f t="shared" si="6"/>
        <v/>
      </c>
      <c r="AU7" s="30" t="str">
        <f t="shared" si="35"/>
        <v/>
      </c>
      <c r="AV7" s="31">
        <v>12.25</v>
      </c>
      <c r="AW7" s="31">
        <v>2.19</v>
      </c>
      <c r="AX7" s="52">
        <f t="shared" si="17"/>
        <v>14.44</v>
      </c>
      <c r="AY7" s="31">
        <v>0</v>
      </c>
      <c r="AZ7" s="30" t="str">
        <f t="shared" si="36"/>
        <v/>
      </c>
      <c r="BA7" s="42"/>
      <c r="BB7" s="39" t="str">
        <f t="shared" si="37"/>
        <v/>
      </c>
      <c r="BC7" s="39">
        <f t="shared" si="38"/>
        <v>0</v>
      </c>
    </row>
    <row r="8" spans="1:55">
      <c r="A8" s="24">
        <v>7</v>
      </c>
      <c r="B8" s="25"/>
      <c r="C8" s="25"/>
      <c r="D8" s="1" t="s">
        <v>4</v>
      </c>
      <c r="E8" s="1" t="s">
        <v>60</v>
      </c>
      <c r="F8" s="1" t="s">
        <v>5</v>
      </c>
      <c r="G8" s="40" t="s">
        <v>62</v>
      </c>
      <c r="H8" s="40" t="s">
        <v>64</v>
      </c>
      <c r="I8" s="40" t="s">
        <v>63</v>
      </c>
      <c r="J8" s="1" t="s">
        <v>49</v>
      </c>
      <c r="K8" s="1" t="s">
        <v>49</v>
      </c>
      <c r="L8" s="1" t="s">
        <v>7</v>
      </c>
      <c r="M8" s="48" t="s">
        <v>71</v>
      </c>
      <c r="N8" s="51" t="s">
        <v>76</v>
      </c>
      <c r="O8" s="53" t="s">
        <v>85</v>
      </c>
      <c r="P8" s="50"/>
      <c r="Q8" s="51">
        <v>6677105</v>
      </c>
      <c r="R8" s="25" t="s">
        <v>36</v>
      </c>
      <c r="S8" s="4">
        <v>8.1199999999999992</v>
      </c>
      <c r="T8" s="6">
        <v>8.5500000000000007</v>
      </c>
      <c r="U8" s="25" t="s">
        <v>3</v>
      </c>
      <c r="V8" s="34"/>
      <c r="W8" s="34"/>
      <c r="X8" s="34"/>
      <c r="Y8" s="25"/>
      <c r="Z8" s="26">
        <v>96</v>
      </c>
      <c r="AA8" s="46" t="str">
        <f t="shared" si="0"/>
        <v/>
      </c>
      <c r="AB8" s="37">
        <v>65</v>
      </c>
      <c r="AC8" s="27" t="e">
        <f t="shared" ref="AC8" si="39">IF(Z8="","",AB8/AA8*Z8)</f>
        <v>#VALUE!</v>
      </c>
      <c r="AD8" s="25"/>
      <c r="AE8" s="28">
        <v>0</v>
      </c>
      <c r="AF8" s="1" t="s">
        <v>46</v>
      </c>
      <c r="AG8" s="41"/>
      <c r="AH8" s="28" t="str">
        <f>IF(ISERROR(#REF!*AG8),"",#REF!*AG8)</f>
        <v/>
      </c>
      <c r="AI8" s="28" t="str">
        <f>IF(ISERROR(#REF!+AE8+AH8),"",#REF!+AE8+AH8)</f>
        <v/>
      </c>
      <c r="AJ8" s="29">
        <v>3.5000000000000003E-2</v>
      </c>
      <c r="AK8" s="28">
        <f t="shared" ref="AK8" si="40">IF(ISERROR(AV8*AJ8),"",AV8*AJ8)</f>
        <v>0.43</v>
      </c>
      <c r="AL8" s="29">
        <v>0</v>
      </c>
      <c r="AM8" s="28" t="str">
        <f>IF(ISERROR(#REF!*AL8),"",#REF!*AL8)</f>
        <v/>
      </c>
      <c r="AN8" s="29">
        <v>0.05</v>
      </c>
      <c r="AO8" s="28">
        <f t="shared" ref="AO8" si="41">IF(ISERROR(AV8*AN8),"",AV8*AN8)</f>
        <v>0.61</v>
      </c>
      <c r="AP8" s="31"/>
      <c r="AQ8" s="29">
        <v>0.1</v>
      </c>
      <c r="AR8" s="28">
        <f t="shared" ref="AR8" si="42">IF(ISERROR(AV8*AQ8),"",AV8*AQ8)</f>
        <v>1.23</v>
      </c>
      <c r="AS8" s="28" t="str">
        <f t="shared" ref="AS8" si="43">IF(ISERROR(AK8+AM8+AO8+AR8),"",AK8+AM8+AO8+AR8)</f>
        <v/>
      </c>
      <c r="AT8" s="28" t="str">
        <f t="shared" si="6"/>
        <v/>
      </c>
      <c r="AU8" s="30" t="str">
        <f t="shared" ref="AU8" si="44">IF(ISERROR((AV8-AT8)/AV8),"",(AV8-AT8)/AV8)</f>
        <v/>
      </c>
      <c r="AV8" s="31">
        <v>12.25</v>
      </c>
      <c r="AW8" s="31">
        <v>2.19</v>
      </c>
      <c r="AX8" s="52">
        <f t="shared" si="17"/>
        <v>14.44</v>
      </c>
      <c r="AY8" s="31">
        <v>0</v>
      </c>
      <c r="AZ8" s="30" t="str">
        <f t="shared" ref="AZ8" si="45">IF(ISERROR((AY8-AV8)/AY8),"",(AY8-AV8)/AY8)</f>
        <v/>
      </c>
      <c r="BA8" s="42"/>
      <c r="BB8" s="39" t="str">
        <f t="shared" ref="BB8" si="46">IF(ISERROR(AT8*BA8),"",AT8*BA8)</f>
        <v/>
      </c>
      <c r="BC8" s="39">
        <f t="shared" ref="BC8" si="47">IF(ISERROR(AV8*BA8),"",AV8*BA8)</f>
        <v>0</v>
      </c>
    </row>
    <row r="9" spans="1:55">
      <c r="A9" s="24">
        <v>8</v>
      </c>
      <c r="B9" s="25"/>
      <c r="C9" s="25"/>
      <c r="D9" s="1" t="s">
        <v>4</v>
      </c>
      <c r="E9" s="1" t="s">
        <v>60</v>
      </c>
      <c r="F9" s="1" t="s">
        <v>5</v>
      </c>
      <c r="G9" s="40" t="s">
        <v>61</v>
      </c>
      <c r="H9" s="40" t="s">
        <v>64</v>
      </c>
      <c r="I9" s="40" t="s">
        <v>63</v>
      </c>
      <c r="J9" s="1" t="s">
        <v>49</v>
      </c>
      <c r="K9" s="1" t="s">
        <v>49</v>
      </c>
      <c r="L9" s="1" t="s">
        <v>7</v>
      </c>
      <c r="M9" s="48" t="s">
        <v>72</v>
      </c>
      <c r="N9" s="40" t="s">
        <v>65</v>
      </c>
      <c r="O9" s="53" t="s">
        <v>86</v>
      </c>
      <c r="P9" s="49"/>
      <c r="Q9" s="1"/>
      <c r="R9" s="25" t="s">
        <v>36</v>
      </c>
      <c r="S9" s="4">
        <v>7.58</v>
      </c>
      <c r="T9" s="6">
        <v>7.98</v>
      </c>
      <c r="U9" s="48" t="s">
        <v>59</v>
      </c>
      <c r="V9" s="34"/>
      <c r="W9" s="34"/>
      <c r="X9" s="34"/>
      <c r="Y9" s="25"/>
      <c r="Z9" s="26">
        <v>96</v>
      </c>
      <c r="AA9" s="46" t="str">
        <f t="shared" ref="AA9" si="48">IF(V9="","",V9*W9*X9/1000000)</f>
        <v/>
      </c>
      <c r="AB9" s="37">
        <v>65</v>
      </c>
      <c r="AC9" s="27" t="e">
        <f t="shared" ref="AC9" si="49">IF(Z9="","",AB9/AA9*Z9)</f>
        <v>#VALUE!</v>
      </c>
      <c r="AD9" s="25"/>
      <c r="AE9" s="28">
        <v>0</v>
      </c>
      <c r="AF9" s="1" t="s">
        <v>46</v>
      </c>
      <c r="AG9" s="41"/>
      <c r="AH9" s="28" t="str">
        <f>IF(ISERROR(#REF!*AG9),"",#REF!*AG9)</f>
        <v/>
      </c>
      <c r="AI9" s="28" t="str">
        <f>IF(ISERROR(#REF!+AE9+AH9),"",#REF!+AE9+AH9)</f>
        <v/>
      </c>
      <c r="AJ9" s="29">
        <v>3.5000000000000003E-2</v>
      </c>
      <c r="AK9" s="28">
        <f t="shared" ref="AK9" si="50">IF(ISERROR(AV9*AJ9),"",AV9*AJ9)</f>
        <v>0.41</v>
      </c>
      <c r="AL9" s="29">
        <v>0</v>
      </c>
      <c r="AM9" s="28" t="str">
        <f>IF(ISERROR(#REF!*AL9),"",#REF!*AL9)</f>
        <v/>
      </c>
      <c r="AN9" s="29">
        <v>0.05</v>
      </c>
      <c r="AO9" s="28">
        <f t="shared" ref="AO9" si="51">IF(ISERROR(AV9*AN9),"",AV9*AN9)</f>
        <v>0.59</v>
      </c>
      <c r="AP9" s="31"/>
      <c r="AQ9" s="29">
        <v>0.1</v>
      </c>
      <c r="AR9" s="28">
        <f t="shared" ref="AR9" si="52">IF(ISERROR(AV9*AQ9),"",AV9*AQ9)</f>
        <v>1.18</v>
      </c>
      <c r="AS9" s="28" t="str">
        <f t="shared" ref="AS9" si="53">IF(ISERROR(AK9+AM9+AO9+AR9),"",AK9+AM9+AO9+AR9)</f>
        <v/>
      </c>
      <c r="AT9" s="28" t="str">
        <f t="shared" ref="AT9" si="54">IF(ISERROR(AI9+AS9),"",AI9+AS9)</f>
        <v/>
      </c>
      <c r="AU9" s="30" t="str">
        <f t="shared" ref="AU9" si="55">IF(ISERROR((AV9-AT9)/AV9),"",(AV9-AT9)/AV9)</f>
        <v/>
      </c>
      <c r="AV9" s="31">
        <v>11.75</v>
      </c>
      <c r="AW9" s="31">
        <v>2.19</v>
      </c>
      <c r="AX9" s="52">
        <f t="shared" si="17"/>
        <v>13.94</v>
      </c>
      <c r="AY9" s="31">
        <v>0</v>
      </c>
      <c r="AZ9" s="30" t="str">
        <f t="shared" ref="AZ9" si="56">IF(ISERROR((AY9-AV9)/AY9),"",(AY9-AV9)/AY9)</f>
        <v/>
      </c>
      <c r="BA9" s="42"/>
      <c r="BB9" s="39" t="str">
        <f t="shared" ref="BB9" si="57">IF(ISERROR(AT9*BA9),"",AT9*BA9)</f>
        <v/>
      </c>
      <c r="BC9" s="39">
        <f t="shared" ref="BC9" si="58">IF(ISERROR(AV9*BA9),"",AV9*BA9)</f>
        <v>0</v>
      </c>
    </row>
    <row r="10" spans="1:55">
      <c r="A10" s="24">
        <v>9</v>
      </c>
      <c r="B10" s="25"/>
      <c r="C10" s="25"/>
      <c r="D10" s="1" t="s">
        <v>4</v>
      </c>
      <c r="E10" s="1" t="s">
        <v>60</v>
      </c>
      <c r="F10" s="1" t="s">
        <v>5</v>
      </c>
      <c r="G10" s="40" t="s">
        <v>61</v>
      </c>
      <c r="H10" s="40" t="s">
        <v>64</v>
      </c>
      <c r="I10" s="40" t="s">
        <v>63</v>
      </c>
      <c r="J10" s="1" t="s">
        <v>49</v>
      </c>
      <c r="K10" s="1" t="s">
        <v>49</v>
      </c>
      <c r="L10" s="1" t="s">
        <v>7</v>
      </c>
      <c r="M10" s="48" t="s">
        <v>71</v>
      </c>
      <c r="N10" s="40" t="s">
        <v>65</v>
      </c>
      <c r="O10" s="53" t="s">
        <v>87</v>
      </c>
      <c r="P10" s="49"/>
      <c r="Q10" s="1"/>
      <c r="R10" s="25" t="s">
        <v>36</v>
      </c>
      <c r="S10" s="4">
        <v>8.1199999999999992</v>
      </c>
      <c r="T10" s="6">
        <v>8.5500000000000007</v>
      </c>
      <c r="U10" s="48" t="s">
        <v>59</v>
      </c>
      <c r="V10" s="34"/>
      <c r="W10" s="34"/>
      <c r="X10" s="34"/>
      <c r="Y10" s="25"/>
      <c r="Z10" s="26">
        <v>96</v>
      </c>
      <c r="AA10" s="46" t="str">
        <f t="shared" ref="AA10" si="59">IF(V10="","",V10*W10*X10/1000000)</f>
        <v/>
      </c>
      <c r="AB10" s="37">
        <v>65</v>
      </c>
      <c r="AC10" s="27" t="e">
        <f t="shared" ref="AC10" si="60">IF(Z10="","",AB10/AA10*Z10)</f>
        <v>#VALUE!</v>
      </c>
      <c r="AD10" s="25"/>
      <c r="AE10" s="28">
        <v>0</v>
      </c>
      <c r="AF10" s="1" t="s">
        <v>46</v>
      </c>
      <c r="AG10" s="41"/>
      <c r="AH10" s="28" t="str">
        <f>IF(ISERROR(#REF!*AG10),"",#REF!*AG10)</f>
        <v/>
      </c>
      <c r="AI10" s="28" t="str">
        <f>IF(ISERROR(#REF!+AE10+AH10),"",#REF!+AE10+AH10)</f>
        <v/>
      </c>
      <c r="AJ10" s="29">
        <v>3.5000000000000003E-2</v>
      </c>
      <c r="AK10" s="28">
        <f t="shared" ref="AK10" si="61">IF(ISERROR(AV10*AJ10),"",AV10*AJ10)</f>
        <v>0.44</v>
      </c>
      <c r="AL10" s="29">
        <v>0</v>
      </c>
      <c r="AM10" s="28" t="str">
        <f>IF(ISERROR(#REF!*AL10),"",#REF!*AL10)</f>
        <v/>
      </c>
      <c r="AN10" s="29">
        <v>0.05</v>
      </c>
      <c r="AO10" s="28">
        <f t="shared" ref="AO10" si="62">IF(ISERROR(AV10*AN10),"",AV10*AN10)</f>
        <v>0.63</v>
      </c>
      <c r="AP10" s="31"/>
      <c r="AQ10" s="29">
        <v>0.1</v>
      </c>
      <c r="AR10" s="28">
        <f t="shared" ref="AR10" si="63">IF(ISERROR(AV10*AQ10),"",AV10*AQ10)</f>
        <v>1.25</v>
      </c>
      <c r="AS10" s="28" t="str">
        <f t="shared" ref="AS10" si="64">IF(ISERROR(AK10+AM10+AO10+AR10),"",AK10+AM10+AO10+AR10)</f>
        <v/>
      </c>
      <c r="AT10" s="28" t="str">
        <f t="shared" ref="AT10" si="65">IF(ISERROR(AI10+AS10),"",AI10+AS10)</f>
        <v/>
      </c>
      <c r="AU10" s="30" t="str">
        <f t="shared" ref="AU10" si="66">IF(ISERROR((AV10-AT10)/AV10),"",(AV10-AT10)/AV10)</f>
        <v/>
      </c>
      <c r="AV10" s="31">
        <v>12.5</v>
      </c>
      <c r="AW10" s="31">
        <v>2.19</v>
      </c>
      <c r="AX10" s="52">
        <f t="shared" si="17"/>
        <v>14.69</v>
      </c>
      <c r="AY10" s="31">
        <v>0</v>
      </c>
      <c r="AZ10" s="30" t="str">
        <f t="shared" ref="AZ10" si="67">IF(ISERROR((AY10-AV10)/AY10),"",(AY10-AV10)/AY10)</f>
        <v/>
      </c>
      <c r="BA10" s="42"/>
      <c r="BB10" s="39" t="str">
        <f t="shared" ref="BB10" si="68">IF(ISERROR(AT10*BA10),"",AT10*BA10)</f>
        <v/>
      </c>
      <c r="BC10" s="39">
        <f t="shared" ref="BC10" si="69">IF(ISERROR(AV10*BA10),"",AV10*BA10)</f>
        <v>0</v>
      </c>
    </row>
    <row r="11" spans="1:55">
      <c r="A11" s="24">
        <v>10</v>
      </c>
      <c r="B11" s="25"/>
      <c r="C11" s="25"/>
      <c r="D11" s="1" t="s">
        <v>4</v>
      </c>
      <c r="E11" s="1" t="s">
        <v>60</v>
      </c>
      <c r="F11" s="1" t="s">
        <v>5</v>
      </c>
      <c r="G11" s="40" t="s">
        <v>61</v>
      </c>
      <c r="H11" s="40" t="s">
        <v>64</v>
      </c>
      <c r="I11" s="40" t="s">
        <v>63</v>
      </c>
      <c r="J11" s="1" t="s">
        <v>49</v>
      </c>
      <c r="K11" s="1" t="s">
        <v>49</v>
      </c>
      <c r="L11" s="1" t="s">
        <v>7</v>
      </c>
      <c r="M11" s="48" t="s">
        <v>73</v>
      </c>
      <c r="N11" s="40" t="s">
        <v>65</v>
      </c>
      <c r="O11" s="53" t="s">
        <v>88</v>
      </c>
      <c r="P11" s="49"/>
      <c r="Q11" s="1"/>
      <c r="R11" s="25" t="s">
        <v>36</v>
      </c>
      <c r="S11" s="4">
        <v>8.66</v>
      </c>
      <c r="T11" s="6">
        <v>9.1199999999999992</v>
      </c>
      <c r="U11" s="25" t="s">
        <v>3</v>
      </c>
      <c r="V11" s="34"/>
      <c r="W11" s="34"/>
      <c r="X11" s="34"/>
      <c r="Y11" s="25"/>
      <c r="Z11" s="26">
        <v>96</v>
      </c>
      <c r="AA11" s="46" t="str">
        <f t="shared" ref="AA11" si="70">IF(V11="","",V11*W11*X11/1000000)</f>
        <v/>
      </c>
      <c r="AB11" s="37">
        <v>65</v>
      </c>
      <c r="AC11" s="27" t="e">
        <f t="shared" ref="AC11" si="71">IF(Z11="","",AB11/AA11*Z11)</f>
        <v>#VALUE!</v>
      </c>
      <c r="AD11" s="25"/>
      <c r="AE11" s="28">
        <v>0</v>
      </c>
      <c r="AF11" s="1" t="s">
        <v>46</v>
      </c>
      <c r="AG11" s="41"/>
      <c r="AH11" s="28" t="str">
        <f>IF(ISERROR(#REF!*AG11),"",#REF!*AG11)</f>
        <v/>
      </c>
      <c r="AI11" s="28" t="str">
        <f>IF(ISERROR(#REF!+AE11+AH11),"",#REF!+AE11+AH11)</f>
        <v/>
      </c>
      <c r="AJ11" s="29">
        <v>3.5000000000000003E-2</v>
      </c>
      <c r="AK11" s="28">
        <f t="shared" ref="AK11" si="72">IF(ISERROR(AV11*AJ11),"",AV11*AJ11)</f>
        <v>0.47</v>
      </c>
      <c r="AL11" s="29">
        <v>0</v>
      </c>
      <c r="AM11" s="28" t="str">
        <f>IF(ISERROR(#REF!*AL11),"",#REF!*AL11)</f>
        <v/>
      </c>
      <c r="AN11" s="29">
        <v>0.05</v>
      </c>
      <c r="AO11" s="28">
        <f t="shared" ref="AO11" si="73">IF(ISERROR(AV11*AN11),"",AV11*AN11)</f>
        <v>0.68</v>
      </c>
      <c r="AP11" s="31"/>
      <c r="AQ11" s="29">
        <v>0.1</v>
      </c>
      <c r="AR11" s="28">
        <f t="shared" ref="AR11" si="74">IF(ISERROR(AV11*AQ11),"",AV11*AQ11)</f>
        <v>1.35</v>
      </c>
      <c r="AS11" s="28" t="str">
        <f t="shared" ref="AS11" si="75">IF(ISERROR(AK11+AM11+AO11+AR11),"",AK11+AM11+AO11+AR11)</f>
        <v/>
      </c>
      <c r="AT11" s="28" t="str">
        <f t="shared" ref="AT11" si="76">IF(ISERROR(AI11+AS11),"",AI11+AS11)</f>
        <v/>
      </c>
      <c r="AU11" s="30" t="str">
        <f t="shared" ref="AU11" si="77">IF(ISERROR((AV11-AT11)/AV11),"",(AV11-AT11)/AV11)</f>
        <v/>
      </c>
      <c r="AV11" s="31">
        <v>13.5</v>
      </c>
      <c r="AW11" s="31">
        <v>2.19</v>
      </c>
      <c r="AX11" s="52">
        <f t="shared" si="17"/>
        <v>15.69</v>
      </c>
      <c r="AY11" s="31">
        <v>0</v>
      </c>
      <c r="AZ11" s="30" t="str">
        <f t="shared" ref="AZ11" si="78">IF(ISERROR((AY11-AV11)/AY11),"",(AY11-AV11)/AY11)</f>
        <v/>
      </c>
      <c r="BA11" s="42"/>
      <c r="BB11" s="39" t="str">
        <f t="shared" ref="BB11" si="79">IF(ISERROR(AT11*BA11),"",AT11*BA11)</f>
        <v/>
      </c>
      <c r="BC11" s="39">
        <f t="shared" ref="BC11" si="80">IF(ISERROR(AV11*BA11),"",AV11*BA11)</f>
        <v>0</v>
      </c>
    </row>
    <row r="12" spans="1:55">
      <c r="A12" s="24">
        <v>11</v>
      </c>
      <c r="B12" s="25"/>
      <c r="C12" s="25"/>
      <c r="D12" s="1" t="s">
        <v>4</v>
      </c>
      <c r="E12" s="1" t="s">
        <v>60</v>
      </c>
      <c r="F12" s="1" t="s">
        <v>5</v>
      </c>
      <c r="G12" s="40" t="s">
        <v>61</v>
      </c>
      <c r="H12" s="40" t="s">
        <v>64</v>
      </c>
      <c r="I12" s="40" t="s">
        <v>63</v>
      </c>
      <c r="J12" s="1" t="s">
        <v>49</v>
      </c>
      <c r="K12" s="1" t="s">
        <v>49</v>
      </c>
      <c r="L12" s="1" t="s">
        <v>7</v>
      </c>
      <c r="M12" s="48" t="s">
        <v>74</v>
      </c>
      <c r="N12" s="40" t="s">
        <v>65</v>
      </c>
      <c r="O12" s="53" t="s">
        <v>89</v>
      </c>
      <c r="P12" s="49"/>
      <c r="Q12" s="1"/>
      <c r="R12" s="25" t="s">
        <v>36</v>
      </c>
      <c r="S12" s="4">
        <v>9.75</v>
      </c>
      <c r="T12" s="6">
        <v>10.26</v>
      </c>
      <c r="U12" s="25" t="s">
        <v>3</v>
      </c>
      <c r="V12" s="34"/>
      <c r="W12" s="34"/>
      <c r="X12" s="34"/>
      <c r="Y12" s="25"/>
      <c r="Z12" s="26">
        <v>96</v>
      </c>
      <c r="AA12" s="46" t="str">
        <f t="shared" ref="AA12:AA15" si="81">IF(V12="","",V12*W12*X12/1000000)</f>
        <v/>
      </c>
      <c r="AB12" s="37">
        <v>65</v>
      </c>
      <c r="AC12" s="27" t="e">
        <f>IF(Z12="","",AB12/AA12*Z12)</f>
        <v>#VALUE!</v>
      </c>
      <c r="AD12" s="25"/>
      <c r="AE12" s="28">
        <v>0</v>
      </c>
      <c r="AF12" s="1" t="s">
        <v>46</v>
      </c>
      <c r="AG12" s="41"/>
      <c r="AH12" s="28" t="str">
        <f>IF(ISERROR(#REF!*AG12),"",#REF!*AG12)</f>
        <v/>
      </c>
      <c r="AI12" s="28" t="str">
        <f>IF(ISERROR(#REF!+AE12+AH12),"",#REF!+AE12+AH12)</f>
        <v/>
      </c>
      <c r="AJ12" s="29">
        <v>3.5000000000000003E-2</v>
      </c>
      <c r="AK12" s="28">
        <f>IF(ISERROR(AV12*AJ12),"",AV12*AJ12)</f>
        <v>0.54</v>
      </c>
      <c r="AL12" s="29">
        <v>0</v>
      </c>
      <c r="AM12" s="28" t="str">
        <f>IF(ISERROR(#REF!*AL12),"",#REF!*AL12)</f>
        <v/>
      </c>
      <c r="AN12" s="29">
        <v>0.05</v>
      </c>
      <c r="AO12" s="28">
        <f>IF(ISERROR(AV12*AN12),"",AV12*AN12)</f>
        <v>0.78</v>
      </c>
      <c r="AP12" s="31"/>
      <c r="AQ12" s="29">
        <v>0.1</v>
      </c>
      <c r="AR12" s="28">
        <f>IF(ISERROR(AV12*AQ12),"",AV12*AQ12)</f>
        <v>1.55</v>
      </c>
      <c r="AS12" s="28" t="str">
        <f>IF(ISERROR(AK12+AM12+AO12+AR12),"",AK12+AM12+AO12+AR12)</f>
        <v/>
      </c>
      <c r="AT12" s="28" t="str">
        <f t="shared" ref="AT12:AT15" si="82">IF(ISERROR(AI12+AS12),"",AI12+AS12)</f>
        <v/>
      </c>
      <c r="AU12" s="30" t="str">
        <f>IF(ISERROR((AV12-AT12)/AV12),"",(AV12-AT12)/AV12)</f>
        <v/>
      </c>
      <c r="AV12" s="31">
        <v>15.5</v>
      </c>
      <c r="AW12" s="31">
        <v>2.19</v>
      </c>
      <c r="AX12" s="52">
        <f t="shared" si="17"/>
        <v>17.690000000000001</v>
      </c>
      <c r="AY12" s="31">
        <v>0</v>
      </c>
      <c r="AZ12" s="30" t="str">
        <f>IF(ISERROR((AY12-AV12)/AY12),"",(AY12-AV12)/AY12)</f>
        <v/>
      </c>
      <c r="BA12" s="42"/>
      <c r="BB12" s="39" t="str">
        <f>IF(ISERROR(AT12*BA12),"",AT12*BA12)</f>
        <v/>
      </c>
      <c r="BC12" s="39">
        <f>IF(ISERROR(AV12*BA12),"",AV12*BA12)</f>
        <v>0</v>
      </c>
    </row>
    <row r="13" spans="1:55">
      <c r="A13" s="24">
        <v>12</v>
      </c>
      <c r="B13" s="25"/>
      <c r="C13" s="25"/>
      <c r="D13" s="1" t="s">
        <v>4</v>
      </c>
      <c r="E13" s="1" t="s">
        <v>60</v>
      </c>
      <c r="F13" s="1" t="s">
        <v>5</v>
      </c>
      <c r="G13" s="40" t="s">
        <v>61</v>
      </c>
      <c r="H13" s="40" t="s">
        <v>64</v>
      </c>
      <c r="I13" s="40" t="s">
        <v>63</v>
      </c>
      <c r="J13" s="1" t="s">
        <v>49</v>
      </c>
      <c r="K13" s="1" t="s">
        <v>49</v>
      </c>
      <c r="L13" s="1" t="s">
        <v>7</v>
      </c>
      <c r="M13" s="48" t="s">
        <v>72</v>
      </c>
      <c r="N13" s="40" t="s">
        <v>66</v>
      </c>
      <c r="O13" s="53" t="s">
        <v>90</v>
      </c>
      <c r="P13" s="49"/>
      <c r="Q13" s="1"/>
      <c r="R13" s="25" t="s">
        <v>36</v>
      </c>
      <c r="S13" s="4">
        <v>7.58</v>
      </c>
      <c r="T13" s="6">
        <v>7.98</v>
      </c>
      <c r="U13" s="48" t="s">
        <v>59</v>
      </c>
      <c r="V13" s="34"/>
      <c r="W13" s="34"/>
      <c r="X13" s="34"/>
      <c r="Y13" s="25"/>
      <c r="Z13" s="26">
        <v>96</v>
      </c>
      <c r="AA13" s="46" t="str">
        <f t="shared" si="81"/>
        <v/>
      </c>
      <c r="AB13" s="37">
        <v>65</v>
      </c>
      <c r="AC13" s="27" t="e">
        <f t="shared" ref="AC13:AC15" si="83">IF(Z13="","",AB13/AA13*Z13)</f>
        <v>#VALUE!</v>
      </c>
      <c r="AD13" s="25"/>
      <c r="AE13" s="28">
        <v>0</v>
      </c>
      <c r="AF13" s="1" t="s">
        <v>46</v>
      </c>
      <c r="AG13" s="41"/>
      <c r="AH13" s="28" t="str">
        <f>IF(ISERROR(#REF!*AG13),"",#REF!*AG13)</f>
        <v/>
      </c>
      <c r="AI13" s="28" t="str">
        <f>IF(ISERROR(#REF!+AE13+AH13),"",#REF!+AE13+AH13)</f>
        <v/>
      </c>
      <c r="AJ13" s="29">
        <v>3.5000000000000003E-2</v>
      </c>
      <c r="AK13" s="28">
        <f t="shared" ref="AK13:AK15" si="84">IF(ISERROR(AV13*AJ13),"",AV13*AJ13)</f>
        <v>0.41</v>
      </c>
      <c r="AL13" s="29">
        <v>0</v>
      </c>
      <c r="AM13" s="28" t="str">
        <f>IF(ISERROR(#REF!*AL13),"",#REF!*AL13)</f>
        <v/>
      </c>
      <c r="AN13" s="29">
        <v>0.05</v>
      </c>
      <c r="AO13" s="28">
        <f t="shared" ref="AO13:AO15" si="85">IF(ISERROR(AV13*AN13),"",AV13*AN13)</f>
        <v>0.59</v>
      </c>
      <c r="AP13" s="31"/>
      <c r="AQ13" s="29">
        <v>0.1</v>
      </c>
      <c r="AR13" s="28">
        <f t="shared" ref="AR13:AR15" si="86">IF(ISERROR(AV13*AQ13),"",AV13*AQ13)</f>
        <v>1.18</v>
      </c>
      <c r="AS13" s="28" t="str">
        <f t="shared" ref="AS13:AS15" si="87">IF(ISERROR(AK13+AM13+AO13+AR13),"",AK13+AM13+AO13+AR13)</f>
        <v/>
      </c>
      <c r="AT13" s="28" t="str">
        <f t="shared" si="82"/>
        <v/>
      </c>
      <c r="AU13" s="30" t="str">
        <f t="shared" ref="AU13:AU15" si="88">IF(ISERROR((AV13-AT13)/AV13),"",(AV13-AT13)/AV13)</f>
        <v/>
      </c>
      <c r="AV13" s="31">
        <v>11.75</v>
      </c>
      <c r="AW13" s="31">
        <v>2.19</v>
      </c>
      <c r="AX13" s="52">
        <f t="shared" si="17"/>
        <v>13.94</v>
      </c>
      <c r="AY13" s="31">
        <v>0</v>
      </c>
      <c r="AZ13" s="30" t="str">
        <f t="shared" ref="AZ13:AZ15" si="89">IF(ISERROR((AY13-AV13)/AY13),"",(AY13-AV13)/AY13)</f>
        <v/>
      </c>
      <c r="BA13" s="42"/>
      <c r="BB13" s="39" t="str">
        <f t="shared" ref="BB13:BB15" si="90">IF(ISERROR(AT13*BA13),"",AT13*BA13)</f>
        <v/>
      </c>
      <c r="BC13" s="39">
        <f t="shared" ref="BC13:BC15" si="91">IF(ISERROR(AV13*BA13),"",AV13*BA13)</f>
        <v>0</v>
      </c>
    </row>
    <row r="14" spans="1:55">
      <c r="A14" s="24">
        <v>13</v>
      </c>
      <c r="B14" s="25"/>
      <c r="C14" s="25"/>
      <c r="D14" s="1" t="s">
        <v>4</v>
      </c>
      <c r="E14" s="1" t="s">
        <v>60</v>
      </c>
      <c r="F14" s="1" t="s">
        <v>5</v>
      </c>
      <c r="G14" s="40" t="s">
        <v>61</v>
      </c>
      <c r="H14" s="40" t="s">
        <v>64</v>
      </c>
      <c r="I14" s="40" t="s">
        <v>63</v>
      </c>
      <c r="J14" s="1" t="s">
        <v>49</v>
      </c>
      <c r="K14" s="1" t="s">
        <v>49</v>
      </c>
      <c r="L14" s="1" t="s">
        <v>7</v>
      </c>
      <c r="M14" s="48" t="s">
        <v>71</v>
      </c>
      <c r="N14" s="40" t="s">
        <v>66</v>
      </c>
      <c r="O14" s="53" t="s">
        <v>91</v>
      </c>
      <c r="P14" s="49"/>
      <c r="Q14" s="1"/>
      <c r="R14" s="25" t="s">
        <v>36</v>
      </c>
      <c r="S14" s="4">
        <v>8.1199999999999992</v>
      </c>
      <c r="T14" s="6">
        <v>8.5500000000000007</v>
      </c>
      <c r="U14" s="48" t="s">
        <v>59</v>
      </c>
      <c r="V14" s="34"/>
      <c r="W14" s="34"/>
      <c r="X14" s="34"/>
      <c r="Y14" s="25"/>
      <c r="Z14" s="26">
        <v>96</v>
      </c>
      <c r="AA14" s="46" t="str">
        <f t="shared" si="81"/>
        <v/>
      </c>
      <c r="AB14" s="37">
        <v>65</v>
      </c>
      <c r="AC14" s="27" t="e">
        <f t="shared" si="83"/>
        <v>#VALUE!</v>
      </c>
      <c r="AD14" s="25"/>
      <c r="AE14" s="28">
        <v>0</v>
      </c>
      <c r="AF14" s="1" t="s">
        <v>46</v>
      </c>
      <c r="AG14" s="41"/>
      <c r="AH14" s="28" t="str">
        <f>IF(ISERROR(#REF!*AG14),"",#REF!*AG14)</f>
        <v/>
      </c>
      <c r="AI14" s="28" t="str">
        <f>IF(ISERROR(#REF!+AE14+AH14),"",#REF!+AE14+AH14)</f>
        <v/>
      </c>
      <c r="AJ14" s="29">
        <v>3.5000000000000003E-2</v>
      </c>
      <c r="AK14" s="28">
        <f t="shared" si="84"/>
        <v>0.44</v>
      </c>
      <c r="AL14" s="29">
        <v>0</v>
      </c>
      <c r="AM14" s="28" t="str">
        <f>IF(ISERROR(#REF!*AL14),"",#REF!*AL14)</f>
        <v/>
      </c>
      <c r="AN14" s="29">
        <v>0.05</v>
      </c>
      <c r="AO14" s="28">
        <f t="shared" si="85"/>
        <v>0.63</v>
      </c>
      <c r="AP14" s="31"/>
      <c r="AQ14" s="29">
        <v>0.1</v>
      </c>
      <c r="AR14" s="28">
        <f t="shared" si="86"/>
        <v>1.25</v>
      </c>
      <c r="AS14" s="28" t="str">
        <f t="shared" si="87"/>
        <v/>
      </c>
      <c r="AT14" s="28" t="str">
        <f t="shared" si="82"/>
        <v/>
      </c>
      <c r="AU14" s="30" t="str">
        <f t="shared" si="88"/>
        <v/>
      </c>
      <c r="AV14" s="31">
        <v>12.5</v>
      </c>
      <c r="AW14" s="31">
        <v>2.19</v>
      </c>
      <c r="AX14" s="52">
        <f t="shared" si="17"/>
        <v>14.69</v>
      </c>
      <c r="AY14" s="31">
        <v>0</v>
      </c>
      <c r="AZ14" s="30" t="str">
        <f t="shared" si="89"/>
        <v/>
      </c>
      <c r="BA14" s="42"/>
      <c r="BB14" s="39" t="str">
        <f t="shared" si="90"/>
        <v/>
      </c>
      <c r="BC14" s="39">
        <f t="shared" si="91"/>
        <v>0</v>
      </c>
    </row>
    <row r="15" spans="1:55">
      <c r="A15" s="24">
        <v>14</v>
      </c>
      <c r="B15" s="25"/>
      <c r="C15" s="25"/>
      <c r="D15" s="1" t="s">
        <v>4</v>
      </c>
      <c r="E15" s="1" t="s">
        <v>60</v>
      </c>
      <c r="F15" s="1" t="s">
        <v>5</v>
      </c>
      <c r="G15" s="40" t="s">
        <v>61</v>
      </c>
      <c r="H15" s="40" t="s">
        <v>64</v>
      </c>
      <c r="I15" s="40" t="s">
        <v>63</v>
      </c>
      <c r="J15" s="1" t="s">
        <v>49</v>
      </c>
      <c r="K15" s="1" t="s">
        <v>49</v>
      </c>
      <c r="L15" s="1" t="s">
        <v>7</v>
      </c>
      <c r="M15" s="48" t="s">
        <v>73</v>
      </c>
      <c r="N15" s="40" t="s">
        <v>66</v>
      </c>
      <c r="O15" s="53" t="s">
        <v>92</v>
      </c>
      <c r="P15" s="49"/>
      <c r="Q15" s="1"/>
      <c r="R15" s="25" t="s">
        <v>36</v>
      </c>
      <c r="S15" s="4">
        <v>8.66</v>
      </c>
      <c r="T15" s="6">
        <v>9.1199999999999992</v>
      </c>
      <c r="U15" s="25" t="s">
        <v>3</v>
      </c>
      <c r="V15" s="34"/>
      <c r="W15" s="34"/>
      <c r="X15" s="34"/>
      <c r="Y15" s="25"/>
      <c r="Z15" s="26">
        <v>96</v>
      </c>
      <c r="AA15" s="46" t="str">
        <f t="shared" si="81"/>
        <v/>
      </c>
      <c r="AB15" s="37">
        <v>65</v>
      </c>
      <c r="AC15" s="27" t="e">
        <f t="shared" si="83"/>
        <v>#VALUE!</v>
      </c>
      <c r="AD15" s="25"/>
      <c r="AE15" s="28">
        <v>0</v>
      </c>
      <c r="AF15" s="1" t="s">
        <v>46</v>
      </c>
      <c r="AG15" s="41"/>
      <c r="AH15" s="28" t="str">
        <f>IF(ISERROR(#REF!*AG15),"",#REF!*AG15)</f>
        <v/>
      </c>
      <c r="AI15" s="28" t="str">
        <f>IF(ISERROR(#REF!+AE15+AH15),"",#REF!+AE15+AH15)</f>
        <v/>
      </c>
      <c r="AJ15" s="29">
        <v>3.5000000000000003E-2</v>
      </c>
      <c r="AK15" s="28">
        <f t="shared" si="84"/>
        <v>0.47</v>
      </c>
      <c r="AL15" s="29">
        <v>0</v>
      </c>
      <c r="AM15" s="28" t="str">
        <f>IF(ISERROR(#REF!*AL15),"",#REF!*AL15)</f>
        <v/>
      </c>
      <c r="AN15" s="29">
        <v>0.05</v>
      </c>
      <c r="AO15" s="28">
        <f t="shared" si="85"/>
        <v>0.68</v>
      </c>
      <c r="AP15" s="31"/>
      <c r="AQ15" s="29">
        <v>0.1</v>
      </c>
      <c r="AR15" s="28">
        <f t="shared" si="86"/>
        <v>1.35</v>
      </c>
      <c r="AS15" s="28" t="str">
        <f t="shared" si="87"/>
        <v/>
      </c>
      <c r="AT15" s="28" t="str">
        <f t="shared" si="82"/>
        <v/>
      </c>
      <c r="AU15" s="30" t="str">
        <f t="shared" si="88"/>
        <v/>
      </c>
      <c r="AV15" s="31">
        <v>13.5</v>
      </c>
      <c r="AW15" s="31">
        <v>2.19</v>
      </c>
      <c r="AX15" s="52">
        <f t="shared" si="17"/>
        <v>15.69</v>
      </c>
      <c r="AY15" s="31">
        <v>0</v>
      </c>
      <c r="AZ15" s="30" t="str">
        <f t="shared" si="89"/>
        <v/>
      </c>
      <c r="BA15" s="42"/>
      <c r="BB15" s="39" t="str">
        <f t="shared" si="90"/>
        <v/>
      </c>
      <c r="BC15" s="39">
        <f t="shared" si="91"/>
        <v>0</v>
      </c>
    </row>
    <row r="16" spans="1:55">
      <c r="A16" s="24">
        <v>15</v>
      </c>
      <c r="B16" s="25"/>
      <c r="C16" s="25"/>
      <c r="D16" s="1" t="s">
        <v>4</v>
      </c>
      <c r="E16" s="1" t="s">
        <v>60</v>
      </c>
      <c r="F16" s="1" t="s">
        <v>5</v>
      </c>
      <c r="G16" s="40" t="s">
        <v>61</v>
      </c>
      <c r="H16" s="40" t="s">
        <v>64</v>
      </c>
      <c r="I16" s="40" t="s">
        <v>63</v>
      </c>
      <c r="J16" s="1" t="s">
        <v>49</v>
      </c>
      <c r="K16" s="1" t="s">
        <v>49</v>
      </c>
      <c r="L16" s="1" t="s">
        <v>7</v>
      </c>
      <c r="M16" s="48" t="s">
        <v>74</v>
      </c>
      <c r="N16" s="40" t="s">
        <v>66</v>
      </c>
      <c r="O16" s="53" t="s">
        <v>93</v>
      </c>
      <c r="P16" s="49"/>
      <c r="Q16" s="1"/>
      <c r="R16" s="25" t="s">
        <v>36</v>
      </c>
      <c r="S16" s="4">
        <v>9.75</v>
      </c>
      <c r="T16" s="6">
        <v>10.26</v>
      </c>
      <c r="U16" s="25" t="s">
        <v>3</v>
      </c>
      <c r="V16" s="34"/>
      <c r="W16" s="34"/>
      <c r="X16" s="34"/>
      <c r="Y16" s="25"/>
      <c r="Z16" s="26">
        <v>96</v>
      </c>
      <c r="AA16" s="46" t="str">
        <f t="shared" ref="AA16:AA28" si="92">IF(V16="","",V16*W16*X16/1000000)</f>
        <v/>
      </c>
      <c r="AB16" s="37">
        <v>65</v>
      </c>
      <c r="AC16" s="27" t="e">
        <f>IF(Z16="","",AB16/AA16*Z16)</f>
        <v>#VALUE!</v>
      </c>
      <c r="AD16" s="25"/>
      <c r="AE16" s="28">
        <v>0</v>
      </c>
      <c r="AF16" s="1" t="s">
        <v>46</v>
      </c>
      <c r="AG16" s="41"/>
      <c r="AH16" s="28" t="str">
        <f>IF(ISERROR(#REF!*AG16),"",#REF!*AG16)</f>
        <v/>
      </c>
      <c r="AI16" s="28" t="str">
        <f>IF(ISERROR(#REF!+AE16+AH16),"",#REF!+AE16+AH16)</f>
        <v/>
      </c>
      <c r="AJ16" s="29">
        <v>3.5000000000000003E-2</v>
      </c>
      <c r="AK16" s="28">
        <f>IF(ISERROR(AV16*AJ16),"",AV16*AJ16)</f>
        <v>0.54</v>
      </c>
      <c r="AL16" s="29">
        <v>0</v>
      </c>
      <c r="AM16" s="28" t="str">
        <f>IF(ISERROR(#REF!*AL16),"",#REF!*AL16)</f>
        <v/>
      </c>
      <c r="AN16" s="29">
        <v>0.05</v>
      </c>
      <c r="AO16" s="28">
        <f>IF(ISERROR(AV16*AN16),"",AV16*AN16)</f>
        <v>0.78</v>
      </c>
      <c r="AP16" s="31"/>
      <c r="AQ16" s="29">
        <v>0.1</v>
      </c>
      <c r="AR16" s="28">
        <f>IF(ISERROR(AV16*AQ16),"",AV16*AQ16)</f>
        <v>1.55</v>
      </c>
      <c r="AS16" s="28" t="str">
        <f>IF(ISERROR(AK16+AM16+AO16+AR16),"",AK16+AM16+AO16+AR16)</f>
        <v/>
      </c>
      <c r="AT16" s="28" t="str">
        <f t="shared" ref="AT16:AT28" si="93">IF(ISERROR(AI16+AS16),"",AI16+AS16)</f>
        <v/>
      </c>
      <c r="AU16" s="30" t="str">
        <f>IF(ISERROR((AV16-AT16)/AV16),"",(AV16-AT16)/AV16)</f>
        <v/>
      </c>
      <c r="AV16" s="31">
        <v>15.5</v>
      </c>
      <c r="AW16" s="31">
        <v>2.19</v>
      </c>
      <c r="AX16" s="52">
        <f t="shared" si="17"/>
        <v>17.690000000000001</v>
      </c>
      <c r="AY16" s="31">
        <v>0</v>
      </c>
      <c r="AZ16" s="30" t="str">
        <f>IF(ISERROR((AY16-AV16)/AY16),"",(AY16-AV16)/AY16)</f>
        <v/>
      </c>
      <c r="BA16" s="42"/>
      <c r="BB16" s="39" t="str">
        <f>IF(ISERROR(AT16*BA16),"",AT16*BA16)</f>
        <v/>
      </c>
      <c r="BC16" s="39">
        <f>IF(ISERROR(AV16*BA16),"",AV16*BA16)</f>
        <v>0</v>
      </c>
    </row>
    <row r="17" spans="1:55">
      <c r="A17" s="24">
        <v>16</v>
      </c>
      <c r="B17" s="25"/>
      <c r="C17" s="25"/>
      <c r="D17" s="1" t="s">
        <v>4</v>
      </c>
      <c r="E17" s="1" t="s">
        <v>60</v>
      </c>
      <c r="F17" s="1" t="s">
        <v>5</v>
      </c>
      <c r="G17" s="40" t="s">
        <v>61</v>
      </c>
      <c r="H17" s="40" t="s">
        <v>64</v>
      </c>
      <c r="I17" s="40" t="s">
        <v>63</v>
      </c>
      <c r="J17" s="1" t="s">
        <v>49</v>
      </c>
      <c r="K17" s="1" t="s">
        <v>49</v>
      </c>
      <c r="L17" s="1" t="s">
        <v>7</v>
      </c>
      <c r="M17" s="48" t="s">
        <v>72</v>
      </c>
      <c r="N17" s="40" t="s">
        <v>67</v>
      </c>
      <c r="O17" s="53" t="s">
        <v>94</v>
      </c>
      <c r="P17" s="49"/>
      <c r="Q17" s="1"/>
      <c r="R17" s="25" t="s">
        <v>36</v>
      </c>
      <c r="S17" s="4">
        <v>7.58</v>
      </c>
      <c r="T17" s="6">
        <v>7.98</v>
      </c>
      <c r="U17" s="48" t="s">
        <v>59</v>
      </c>
      <c r="V17" s="34"/>
      <c r="W17" s="34"/>
      <c r="X17" s="34"/>
      <c r="Y17" s="25"/>
      <c r="Z17" s="26">
        <v>96</v>
      </c>
      <c r="AA17" s="46" t="str">
        <f t="shared" si="92"/>
        <v/>
      </c>
      <c r="AB17" s="37">
        <v>65</v>
      </c>
      <c r="AC17" s="27" t="e">
        <f t="shared" ref="AC17:AC19" si="94">IF(Z17="","",AB17/AA17*Z17)</f>
        <v>#VALUE!</v>
      </c>
      <c r="AD17" s="25"/>
      <c r="AE17" s="28">
        <v>0</v>
      </c>
      <c r="AF17" s="1" t="s">
        <v>46</v>
      </c>
      <c r="AG17" s="41"/>
      <c r="AH17" s="28" t="str">
        <f>IF(ISERROR(#REF!*AG17),"",#REF!*AG17)</f>
        <v/>
      </c>
      <c r="AI17" s="28" t="str">
        <f>IF(ISERROR(#REF!+AE17+AH17),"",#REF!+AE17+AH17)</f>
        <v/>
      </c>
      <c r="AJ17" s="29">
        <v>3.5000000000000003E-2</v>
      </c>
      <c r="AK17" s="28">
        <f t="shared" ref="AK17:AK19" si="95">IF(ISERROR(AV17*AJ17),"",AV17*AJ17)</f>
        <v>0.41</v>
      </c>
      <c r="AL17" s="29">
        <v>0</v>
      </c>
      <c r="AM17" s="28" t="str">
        <f>IF(ISERROR(#REF!*AL17),"",#REF!*AL17)</f>
        <v/>
      </c>
      <c r="AN17" s="29">
        <v>0.05</v>
      </c>
      <c r="AO17" s="28">
        <f t="shared" ref="AO17:AO19" si="96">IF(ISERROR(AV17*AN17),"",AV17*AN17)</f>
        <v>0.59</v>
      </c>
      <c r="AP17" s="31"/>
      <c r="AQ17" s="29">
        <v>0.1</v>
      </c>
      <c r="AR17" s="28">
        <f t="shared" ref="AR17:AR19" si="97">IF(ISERROR(AV17*AQ17),"",AV17*AQ17)</f>
        <v>1.18</v>
      </c>
      <c r="AS17" s="28" t="str">
        <f t="shared" ref="AS17:AS19" si="98">IF(ISERROR(AK17+AM17+AO17+AR17),"",AK17+AM17+AO17+AR17)</f>
        <v/>
      </c>
      <c r="AT17" s="28" t="str">
        <f t="shared" si="93"/>
        <v/>
      </c>
      <c r="AU17" s="30" t="str">
        <f t="shared" ref="AU17:AU19" si="99">IF(ISERROR((AV17-AT17)/AV17),"",(AV17-AT17)/AV17)</f>
        <v/>
      </c>
      <c r="AV17" s="31">
        <v>11.75</v>
      </c>
      <c r="AW17" s="31">
        <v>2.19</v>
      </c>
      <c r="AX17" s="52">
        <f t="shared" si="17"/>
        <v>13.94</v>
      </c>
      <c r="AY17" s="31">
        <v>0</v>
      </c>
      <c r="AZ17" s="30" t="str">
        <f t="shared" ref="AZ17:AZ19" si="100">IF(ISERROR((AY17-AV17)/AY17),"",(AY17-AV17)/AY17)</f>
        <v/>
      </c>
      <c r="BA17" s="42"/>
      <c r="BB17" s="39" t="str">
        <f t="shared" ref="BB17:BB19" si="101">IF(ISERROR(AT17*BA17),"",AT17*BA17)</f>
        <v/>
      </c>
      <c r="BC17" s="39">
        <f t="shared" ref="BC17:BC19" si="102">IF(ISERROR(AV17*BA17),"",AV17*BA17)</f>
        <v>0</v>
      </c>
    </row>
    <row r="18" spans="1:55">
      <c r="A18" s="24">
        <v>17</v>
      </c>
      <c r="B18" s="25"/>
      <c r="C18" s="25"/>
      <c r="D18" s="1" t="s">
        <v>4</v>
      </c>
      <c r="E18" s="1" t="s">
        <v>60</v>
      </c>
      <c r="F18" s="1" t="s">
        <v>5</v>
      </c>
      <c r="G18" s="40" t="s">
        <v>61</v>
      </c>
      <c r="H18" s="40" t="s">
        <v>64</v>
      </c>
      <c r="I18" s="40" t="s">
        <v>63</v>
      </c>
      <c r="J18" s="1" t="s">
        <v>49</v>
      </c>
      <c r="K18" s="1" t="s">
        <v>49</v>
      </c>
      <c r="L18" s="1" t="s">
        <v>7</v>
      </c>
      <c r="M18" s="48" t="s">
        <v>71</v>
      </c>
      <c r="N18" s="40" t="s">
        <v>67</v>
      </c>
      <c r="O18" s="53" t="s">
        <v>95</v>
      </c>
      <c r="P18" s="49"/>
      <c r="Q18" s="1"/>
      <c r="R18" s="25" t="s">
        <v>36</v>
      </c>
      <c r="S18" s="4">
        <v>8.1199999999999992</v>
      </c>
      <c r="T18" s="6">
        <v>8.5500000000000007</v>
      </c>
      <c r="U18" s="48" t="s">
        <v>59</v>
      </c>
      <c r="V18" s="34"/>
      <c r="W18" s="34"/>
      <c r="X18" s="34"/>
      <c r="Y18" s="25"/>
      <c r="Z18" s="26">
        <v>96</v>
      </c>
      <c r="AA18" s="46" t="str">
        <f t="shared" si="92"/>
        <v/>
      </c>
      <c r="AB18" s="37">
        <v>65</v>
      </c>
      <c r="AC18" s="27" t="e">
        <f t="shared" si="94"/>
        <v>#VALUE!</v>
      </c>
      <c r="AD18" s="25"/>
      <c r="AE18" s="28">
        <v>0</v>
      </c>
      <c r="AF18" s="1" t="s">
        <v>46</v>
      </c>
      <c r="AG18" s="41"/>
      <c r="AH18" s="28" t="str">
        <f>IF(ISERROR(#REF!*AG18),"",#REF!*AG18)</f>
        <v/>
      </c>
      <c r="AI18" s="28" t="str">
        <f>IF(ISERROR(#REF!+AE18+AH18),"",#REF!+AE18+AH18)</f>
        <v/>
      </c>
      <c r="AJ18" s="29">
        <v>3.5000000000000003E-2</v>
      </c>
      <c r="AK18" s="28">
        <f t="shared" si="95"/>
        <v>0.44</v>
      </c>
      <c r="AL18" s="29">
        <v>0</v>
      </c>
      <c r="AM18" s="28" t="str">
        <f>IF(ISERROR(#REF!*AL18),"",#REF!*AL18)</f>
        <v/>
      </c>
      <c r="AN18" s="29">
        <v>0.05</v>
      </c>
      <c r="AO18" s="28">
        <f t="shared" si="96"/>
        <v>0.63</v>
      </c>
      <c r="AP18" s="31"/>
      <c r="AQ18" s="29">
        <v>0.1</v>
      </c>
      <c r="AR18" s="28">
        <f t="shared" si="97"/>
        <v>1.25</v>
      </c>
      <c r="AS18" s="28" t="str">
        <f t="shared" si="98"/>
        <v/>
      </c>
      <c r="AT18" s="28" t="str">
        <f t="shared" si="93"/>
        <v/>
      </c>
      <c r="AU18" s="30" t="str">
        <f t="shared" si="99"/>
        <v/>
      </c>
      <c r="AV18" s="31">
        <v>12.5</v>
      </c>
      <c r="AW18" s="31">
        <v>2.19</v>
      </c>
      <c r="AX18" s="52">
        <f t="shared" si="17"/>
        <v>14.69</v>
      </c>
      <c r="AY18" s="31">
        <v>0</v>
      </c>
      <c r="AZ18" s="30" t="str">
        <f t="shared" si="100"/>
        <v/>
      </c>
      <c r="BA18" s="42"/>
      <c r="BB18" s="39" t="str">
        <f t="shared" si="101"/>
        <v/>
      </c>
      <c r="BC18" s="39">
        <f t="shared" si="102"/>
        <v>0</v>
      </c>
    </row>
    <row r="19" spans="1:55">
      <c r="A19" s="24">
        <v>18</v>
      </c>
      <c r="B19" s="25"/>
      <c r="C19" s="25"/>
      <c r="D19" s="1" t="s">
        <v>4</v>
      </c>
      <c r="E19" s="1" t="s">
        <v>60</v>
      </c>
      <c r="F19" s="1" t="s">
        <v>5</v>
      </c>
      <c r="G19" s="40" t="s">
        <v>61</v>
      </c>
      <c r="H19" s="40" t="s">
        <v>64</v>
      </c>
      <c r="I19" s="40" t="s">
        <v>63</v>
      </c>
      <c r="J19" s="1" t="s">
        <v>49</v>
      </c>
      <c r="K19" s="1" t="s">
        <v>49</v>
      </c>
      <c r="L19" s="1" t="s">
        <v>7</v>
      </c>
      <c r="M19" s="48" t="s">
        <v>73</v>
      </c>
      <c r="N19" s="40" t="s">
        <v>67</v>
      </c>
      <c r="O19" s="53" t="s">
        <v>96</v>
      </c>
      <c r="P19" s="49"/>
      <c r="Q19" s="1"/>
      <c r="R19" s="25" t="s">
        <v>36</v>
      </c>
      <c r="S19" s="4">
        <v>8.66</v>
      </c>
      <c r="T19" s="6">
        <v>9.1199999999999992</v>
      </c>
      <c r="U19" s="25" t="s">
        <v>3</v>
      </c>
      <c r="V19" s="34"/>
      <c r="W19" s="34"/>
      <c r="X19" s="34"/>
      <c r="Y19" s="25"/>
      <c r="Z19" s="26">
        <v>96</v>
      </c>
      <c r="AA19" s="46" t="str">
        <f t="shared" si="92"/>
        <v/>
      </c>
      <c r="AB19" s="37">
        <v>65</v>
      </c>
      <c r="AC19" s="27" t="e">
        <f t="shared" si="94"/>
        <v>#VALUE!</v>
      </c>
      <c r="AD19" s="25"/>
      <c r="AE19" s="28">
        <v>0</v>
      </c>
      <c r="AF19" s="1" t="s">
        <v>46</v>
      </c>
      <c r="AG19" s="41"/>
      <c r="AH19" s="28" t="str">
        <f>IF(ISERROR(#REF!*AG19),"",#REF!*AG19)</f>
        <v/>
      </c>
      <c r="AI19" s="28" t="str">
        <f>IF(ISERROR(#REF!+AE19+AH19),"",#REF!+AE19+AH19)</f>
        <v/>
      </c>
      <c r="AJ19" s="29">
        <v>3.5000000000000003E-2</v>
      </c>
      <c r="AK19" s="28">
        <f t="shared" si="95"/>
        <v>0.47</v>
      </c>
      <c r="AL19" s="29">
        <v>0</v>
      </c>
      <c r="AM19" s="28" t="str">
        <f>IF(ISERROR(#REF!*AL19),"",#REF!*AL19)</f>
        <v/>
      </c>
      <c r="AN19" s="29">
        <v>0.05</v>
      </c>
      <c r="AO19" s="28">
        <f t="shared" si="96"/>
        <v>0.68</v>
      </c>
      <c r="AP19" s="31"/>
      <c r="AQ19" s="29">
        <v>0.1</v>
      </c>
      <c r="AR19" s="28">
        <f t="shared" si="97"/>
        <v>1.35</v>
      </c>
      <c r="AS19" s="28" t="str">
        <f t="shared" si="98"/>
        <v/>
      </c>
      <c r="AT19" s="28" t="str">
        <f t="shared" si="93"/>
        <v/>
      </c>
      <c r="AU19" s="30" t="str">
        <f t="shared" si="99"/>
        <v/>
      </c>
      <c r="AV19" s="31">
        <v>13.5</v>
      </c>
      <c r="AW19" s="31">
        <v>2.19</v>
      </c>
      <c r="AX19" s="52">
        <f t="shared" si="17"/>
        <v>15.69</v>
      </c>
      <c r="AY19" s="31">
        <v>0</v>
      </c>
      <c r="AZ19" s="30" t="str">
        <f t="shared" si="100"/>
        <v/>
      </c>
      <c r="BA19" s="42"/>
      <c r="BB19" s="39" t="str">
        <f t="shared" si="101"/>
        <v/>
      </c>
      <c r="BC19" s="39">
        <f t="shared" si="102"/>
        <v>0</v>
      </c>
    </row>
    <row r="20" spans="1:55">
      <c r="A20" s="24">
        <v>19</v>
      </c>
      <c r="B20" s="25"/>
      <c r="C20" s="25"/>
      <c r="D20" s="1" t="s">
        <v>4</v>
      </c>
      <c r="E20" s="1" t="s">
        <v>60</v>
      </c>
      <c r="F20" s="1" t="s">
        <v>5</v>
      </c>
      <c r="G20" s="40" t="s">
        <v>61</v>
      </c>
      <c r="H20" s="40" t="s">
        <v>64</v>
      </c>
      <c r="I20" s="40" t="s">
        <v>63</v>
      </c>
      <c r="J20" s="1" t="s">
        <v>49</v>
      </c>
      <c r="K20" s="1" t="s">
        <v>49</v>
      </c>
      <c r="L20" s="1" t="s">
        <v>7</v>
      </c>
      <c r="M20" s="48" t="s">
        <v>74</v>
      </c>
      <c r="N20" s="40" t="s">
        <v>67</v>
      </c>
      <c r="O20" s="53" t="s">
        <v>97</v>
      </c>
      <c r="P20" s="49"/>
      <c r="Q20" s="1"/>
      <c r="R20" s="25" t="s">
        <v>36</v>
      </c>
      <c r="S20" s="4">
        <v>9.75</v>
      </c>
      <c r="T20" s="6">
        <v>10.26</v>
      </c>
      <c r="U20" s="25" t="s">
        <v>3</v>
      </c>
      <c r="V20" s="34"/>
      <c r="W20" s="34"/>
      <c r="X20" s="34"/>
      <c r="Y20" s="25"/>
      <c r="Z20" s="26">
        <v>96</v>
      </c>
      <c r="AA20" s="46" t="str">
        <f t="shared" si="92"/>
        <v/>
      </c>
      <c r="AB20" s="37">
        <v>65</v>
      </c>
      <c r="AC20" s="27" t="e">
        <f>IF(Z20="","",AB20/AA20*Z20)</f>
        <v>#VALUE!</v>
      </c>
      <c r="AD20" s="25"/>
      <c r="AE20" s="28">
        <v>0</v>
      </c>
      <c r="AF20" s="1" t="s">
        <v>46</v>
      </c>
      <c r="AG20" s="41"/>
      <c r="AH20" s="28" t="str">
        <f>IF(ISERROR(#REF!*AG20),"",#REF!*AG20)</f>
        <v/>
      </c>
      <c r="AI20" s="28" t="str">
        <f>IF(ISERROR(#REF!+AE20+AH20),"",#REF!+AE20+AH20)</f>
        <v/>
      </c>
      <c r="AJ20" s="29">
        <v>3.5000000000000003E-2</v>
      </c>
      <c r="AK20" s="28">
        <f>IF(ISERROR(AV20*AJ20),"",AV20*AJ20)</f>
        <v>0.54</v>
      </c>
      <c r="AL20" s="29">
        <v>0</v>
      </c>
      <c r="AM20" s="28" t="str">
        <f>IF(ISERROR(#REF!*AL20),"",#REF!*AL20)</f>
        <v/>
      </c>
      <c r="AN20" s="29">
        <v>0.05</v>
      </c>
      <c r="AO20" s="28">
        <f>IF(ISERROR(AV20*AN20),"",AV20*AN20)</f>
        <v>0.78</v>
      </c>
      <c r="AP20" s="31"/>
      <c r="AQ20" s="29">
        <v>0.1</v>
      </c>
      <c r="AR20" s="28">
        <f>IF(ISERROR(AV20*AQ20),"",AV20*AQ20)</f>
        <v>1.55</v>
      </c>
      <c r="AS20" s="28" t="str">
        <f>IF(ISERROR(AK20+AM20+AO20+AR20),"",AK20+AM20+AO20+AR20)</f>
        <v/>
      </c>
      <c r="AT20" s="28" t="str">
        <f t="shared" si="93"/>
        <v/>
      </c>
      <c r="AU20" s="30" t="str">
        <f>IF(ISERROR((AV20-AT20)/AV20),"",(AV20-AT20)/AV20)</f>
        <v/>
      </c>
      <c r="AV20" s="31">
        <v>15.5</v>
      </c>
      <c r="AW20" s="31">
        <v>2.19</v>
      </c>
      <c r="AX20" s="52">
        <f t="shared" si="17"/>
        <v>17.690000000000001</v>
      </c>
      <c r="AY20" s="31">
        <v>0</v>
      </c>
      <c r="AZ20" s="30" t="str">
        <f>IF(ISERROR((AY20-AV20)/AY20),"",(AY20-AV20)/AY20)</f>
        <v/>
      </c>
      <c r="BA20" s="42"/>
      <c r="BB20" s="39" t="str">
        <f>IF(ISERROR(AT20*BA20),"",AT20*BA20)</f>
        <v/>
      </c>
      <c r="BC20" s="39">
        <f>IF(ISERROR(AV20*BA20),"",AV20*BA20)</f>
        <v>0</v>
      </c>
    </row>
    <row r="21" spans="1:55">
      <c r="A21" s="24">
        <v>20</v>
      </c>
      <c r="B21" s="25"/>
      <c r="C21" s="25"/>
      <c r="D21" s="1" t="s">
        <v>4</v>
      </c>
      <c r="E21" s="1" t="s">
        <v>60</v>
      </c>
      <c r="F21" s="1" t="s">
        <v>5</v>
      </c>
      <c r="G21" s="40" t="s">
        <v>61</v>
      </c>
      <c r="H21" s="40" t="s">
        <v>64</v>
      </c>
      <c r="I21" s="40" t="s">
        <v>63</v>
      </c>
      <c r="J21" s="1" t="s">
        <v>49</v>
      </c>
      <c r="K21" s="1" t="s">
        <v>49</v>
      </c>
      <c r="L21" s="1" t="s">
        <v>7</v>
      </c>
      <c r="M21" s="48" t="s">
        <v>72</v>
      </c>
      <c r="N21" s="40" t="s">
        <v>68</v>
      </c>
      <c r="O21" s="53" t="s">
        <v>98</v>
      </c>
      <c r="P21" s="49"/>
      <c r="Q21" s="1"/>
      <c r="R21" s="25" t="s">
        <v>36</v>
      </c>
      <c r="S21" s="4">
        <v>7.58</v>
      </c>
      <c r="T21" s="6">
        <v>7.98</v>
      </c>
      <c r="U21" s="48" t="s">
        <v>59</v>
      </c>
      <c r="V21" s="34"/>
      <c r="W21" s="34"/>
      <c r="X21" s="34"/>
      <c r="Y21" s="25"/>
      <c r="Z21" s="26">
        <v>96</v>
      </c>
      <c r="AA21" s="46" t="str">
        <f t="shared" si="92"/>
        <v/>
      </c>
      <c r="AB21" s="37">
        <v>65</v>
      </c>
      <c r="AC21" s="27" t="e">
        <f t="shared" ref="AC21:AC23" si="103">IF(Z21="","",AB21/AA21*Z21)</f>
        <v>#VALUE!</v>
      </c>
      <c r="AD21" s="25"/>
      <c r="AE21" s="28">
        <v>0</v>
      </c>
      <c r="AF21" s="1" t="s">
        <v>46</v>
      </c>
      <c r="AG21" s="41"/>
      <c r="AH21" s="28" t="str">
        <f>IF(ISERROR(#REF!*AG21),"",#REF!*AG21)</f>
        <v/>
      </c>
      <c r="AI21" s="28" t="str">
        <f>IF(ISERROR(#REF!+AE21+AH21),"",#REF!+AE21+AH21)</f>
        <v/>
      </c>
      <c r="AJ21" s="29">
        <v>3.5000000000000003E-2</v>
      </c>
      <c r="AK21" s="28">
        <f t="shared" ref="AK21:AK23" si="104">IF(ISERROR(AV21*AJ21),"",AV21*AJ21)</f>
        <v>0.41</v>
      </c>
      <c r="AL21" s="29">
        <v>0</v>
      </c>
      <c r="AM21" s="28" t="str">
        <f>IF(ISERROR(#REF!*AL21),"",#REF!*AL21)</f>
        <v/>
      </c>
      <c r="AN21" s="29">
        <v>0.05</v>
      </c>
      <c r="AO21" s="28">
        <f t="shared" ref="AO21:AO23" si="105">IF(ISERROR(AV21*AN21),"",AV21*AN21)</f>
        <v>0.59</v>
      </c>
      <c r="AP21" s="31"/>
      <c r="AQ21" s="29">
        <v>0.1</v>
      </c>
      <c r="AR21" s="28">
        <f t="shared" ref="AR21:AR23" si="106">IF(ISERROR(AV21*AQ21),"",AV21*AQ21)</f>
        <v>1.18</v>
      </c>
      <c r="AS21" s="28" t="str">
        <f t="shared" ref="AS21:AS23" si="107">IF(ISERROR(AK21+AM21+AO21+AR21),"",AK21+AM21+AO21+AR21)</f>
        <v/>
      </c>
      <c r="AT21" s="28" t="str">
        <f t="shared" si="93"/>
        <v/>
      </c>
      <c r="AU21" s="30" t="str">
        <f t="shared" ref="AU21:AU23" si="108">IF(ISERROR((AV21-AT21)/AV21),"",(AV21-AT21)/AV21)</f>
        <v/>
      </c>
      <c r="AV21" s="31">
        <v>11.75</v>
      </c>
      <c r="AW21" s="31">
        <v>2.19</v>
      </c>
      <c r="AX21" s="52">
        <f t="shared" si="17"/>
        <v>13.94</v>
      </c>
      <c r="AY21" s="31">
        <v>0</v>
      </c>
      <c r="AZ21" s="30" t="str">
        <f t="shared" ref="AZ21:AZ23" si="109">IF(ISERROR((AY21-AV21)/AY21),"",(AY21-AV21)/AY21)</f>
        <v/>
      </c>
      <c r="BA21" s="42"/>
      <c r="BB21" s="39" t="str">
        <f t="shared" ref="BB21:BB23" si="110">IF(ISERROR(AT21*BA21),"",AT21*BA21)</f>
        <v/>
      </c>
      <c r="BC21" s="39">
        <f t="shared" ref="BC21:BC23" si="111">IF(ISERROR(AV21*BA21),"",AV21*BA21)</f>
        <v>0</v>
      </c>
    </row>
    <row r="22" spans="1:55">
      <c r="A22" s="24">
        <v>21</v>
      </c>
      <c r="B22" s="25"/>
      <c r="C22" s="25"/>
      <c r="D22" s="1" t="s">
        <v>4</v>
      </c>
      <c r="E22" s="1" t="s">
        <v>60</v>
      </c>
      <c r="F22" s="1" t="s">
        <v>5</v>
      </c>
      <c r="G22" s="40" t="s">
        <v>61</v>
      </c>
      <c r="H22" s="40" t="s">
        <v>64</v>
      </c>
      <c r="I22" s="40" t="s">
        <v>63</v>
      </c>
      <c r="J22" s="1" t="s">
        <v>49</v>
      </c>
      <c r="K22" s="1" t="s">
        <v>49</v>
      </c>
      <c r="L22" s="1" t="s">
        <v>7</v>
      </c>
      <c r="M22" s="48" t="s">
        <v>71</v>
      </c>
      <c r="N22" s="40" t="s">
        <v>68</v>
      </c>
      <c r="O22" s="53" t="s">
        <v>99</v>
      </c>
      <c r="P22" s="49"/>
      <c r="Q22" s="1"/>
      <c r="R22" s="25" t="s">
        <v>36</v>
      </c>
      <c r="S22" s="4">
        <v>8.1199999999999992</v>
      </c>
      <c r="T22" s="6">
        <v>8.5500000000000007</v>
      </c>
      <c r="U22" s="48" t="s">
        <v>59</v>
      </c>
      <c r="V22" s="34"/>
      <c r="W22" s="34"/>
      <c r="X22" s="34"/>
      <c r="Y22" s="25"/>
      <c r="Z22" s="26">
        <v>96</v>
      </c>
      <c r="AA22" s="46" t="str">
        <f t="shared" si="92"/>
        <v/>
      </c>
      <c r="AB22" s="37">
        <v>65</v>
      </c>
      <c r="AC22" s="27" t="e">
        <f t="shared" si="103"/>
        <v>#VALUE!</v>
      </c>
      <c r="AD22" s="25"/>
      <c r="AE22" s="28">
        <v>0</v>
      </c>
      <c r="AF22" s="1" t="s">
        <v>46</v>
      </c>
      <c r="AG22" s="41"/>
      <c r="AH22" s="28" t="str">
        <f>IF(ISERROR(#REF!*AG22),"",#REF!*AG22)</f>
        <v/>
      </c>
      <c r="AI22" s="28" t="str">
        <f>IF(ISERROR(#REF!+AE22+AH22),"",#REF!+AE22+AH22)</f>
        <v/>
      </c>
      <c r="AJ22" s="29">
        <v>3.5000000000000003E-2</v>
      </c>
      <c r="AK22" s="28">
        <f t="shared" si="104"/>
        <v>0.44</v>
      </c>
      <c r="AL22" s="29">
        <v>0</v>
      </c>
      <c r="AM22" s="28" t="str">
        <f>IF(ISERROR(#REF!*AL22),"",#REF!*AL22)</f>
        <v/>
      </c>
      <c r="AN22" s="29">
        <v>0.05</v>
      </c>
      <c r="AO22" s="28">
        <f t="shared" si="105"/>
        <v>0.63</v>
      </c>
      <c r="AP22" s="31"/>
      <c r="AQ22" s="29">
        <v>0.1</v>
      </c>
      <c r="AR22" s="28">
        <f t="shared" si="106"/>
        <v>1.25</v>
      </c>
      <c r="AS22" s="28" t="str">
        <f t="shared" si="107"/>
        <v/>
      </c>
      <c r="AT22" s="28" t="str">
        <f t="shared" si="93"/>
        <v/>
      </c>
      <c r="AU22" s="30" t="str">
        <f t="shared" si="108"/>
        <v/>
      </c>
      <c r="AV22" s="31">
        <v>12.5</v>
      </c>
      <c r="AW22" s="31">
        <v>2.19</v>
      </c>
      <c r="AX22" s="52">
        <f t="shared" si="17"/>
        <v>14.69</v>
      </c>
      <c r="AY22" s="31">
        <v>0</v>
      </c>
      <c r="AZ22" s="30" t="str">
        <f t="shared" si="109"/>
        <v/>
      </c>
      <c r="BA22" s="42"/>
      <c r="BB22" s="39" t="str">
        <f t="shared" si="110"/>
        <v/>
      </c>
      <c r="BC22" s="39">
        <f t="shared" si="111"/>
        <v>0</v>
      </c>
    </row>
    <row r="23" spans="1:55">
      <c r="A23" s="24">
        <v>22</v>
      </c>
      <c r="B23" s="25"/>
      <c r="C23" s="25"/>
      <c r="D23" s="1" t="s">
        <v>4</v>
      </c>
      <c r="E23" s="1" t="s">
        <v>60</v>
      </c>
      <c r="F23" s="1" t="s">
        <v>5</v>
      </c>
      <c r="G23" s="40" t="s">
        <v>61</v>
      </c>
      <c r="H23" s="40" t="s">
        <v>64</v>
      </c>
      <c r="I23" s="40" t="s">
        <v>63</v>
      </c>
      <c r="J23" s="1" t="s">
        <v>49</v>
      </c>
      <c r="K23" s="1" t="s">
        <v>49</v>
      </c>
      <c r="L23" s="1" t="s">
        <v>7</v>
      </c>
      <c r="M23" s="48" t="s">
        <v>73</v>
      </c>
      <c r="N23" s="40" t="s">
        <v>68</v>
      </c>
      <c r="O23" s="53" t="s">
        <v>100</v>
      </c>
      <c r="P23" s="49"/>
      <c r="Q23" s="1"/>
      <c r="R23" s="25" t="s">
        <v>36</v>
      </c>
      <c r="S23" s="4">
        <v>8.66</v>
      </c>
      <c r="T23" s="6">
        <v>9.1199999999999992</v>
      </c>
      <c r="U23" s="25" t="s">
        <v>3</v>
      </c>
      <c r="V23" s="34"/>
      <c r="W23" s="34"/>
      <c r="X23" s="34"/>
      <c r="Y23" s="25"/>
      <c r="Z23" s="26">
        <v>96</v>
      </c>
      <c r="AA23" s="46" t="str">
        <f t="shared" si="92"/>
        <v/>
      </c>
      <c r="AB23" s="37">
        <v>65</v>
      </c>
      <c r="AC23" s="27" t="e">
        <f t="shared" si="103"/>
        <v>#VALUE!</v>
      </c>
      <c r="AD23" s="25"/>
      <c r="AE23" s="28">
        <v>0</v>
      </c>
      <c r="AF23" s="1" t="s">
        <v>46</v>
      </c>
      <c r="AG23" s="41"/>
      <c r="AH23" s="28" t="str">
        <f>IF(ISERROR(#REF!*AG23),"",#REF!*AG23)</f>
        <v/>
      </c>
      <c r="AI23" s="28" t="str">
        <f>IF(ISERROR(#REF!+AE23+AH23),"",#REF!+AE23+AH23)</f>
        <v/>
      </c>
      <c r="AJ23" s="29">
        <v>3.5000000000000003E-2</v>
      </c>
      <c r="AK23" s="28">
        <f t="shared" si="104"/>
        <v>0.47</v>
      </c>
      <c r="AL23" s="29">
        <v>0</v>
      </c>
      <c r="AM23" s="28" t="str">
        <f>IF(ISERROR(#REF!*AL23),"",#REF!*AL23)</f>
        <v/>
      </c>
      <c r="AN23" s="29">
        <v>0.05</v>
      </c>
      <c r="AO23" s="28">
        <f t="shared" si="105"/>
        <v>0.68</v>
      </c>
      <c r="AP23" s="31"/>
      <c r="AQ23" s="29">
        <v>0.1</v>
      </c>
      <c r="AR23" s="28">
        <f t="shared" si="106"/>
        <v>1.35</v>
      </c>
      <c r="AS23" s="28" t="str">
        <f t="shared" si="107"/>
        <v/>
      </c>
      <c r="AT23" s="28" t="str">
        <f t="shared" si="93"/>
        <v/>
      </c>
      <c r="AU23" s="30" t="str">
        <f t="shared" si="108"/>
        <v/>
      </c>
      <c r="AV23" s="31">
        <v>13.5</v>
      </c>
      <c r="AW23" s="31">
        <v>2.19</v>
      </c>
      <c r="AX23" s="52">
        <f t="shared" si="17"/>
        <v>15.69</v>
      </c>
      <c r="AY23" s="31">
        <v>0</v>
      </c>
      <c r="AZ23" s="30" t="str">
        <f t="shared" si="109"/>
        <v/>
      </c>
      <c r="BA23" s="42"/>
      <c r="BB23" s="39" t="str">
        <f t="shared" si="110"/>
        <v/>
      </c>
      <c r="BC23" s="39">
        <f t="shared" si="111"/>
        <v>0</v>
      </c>
    </row>
    <row r="24" spans="1:55">
      <c r="A24" s="24">
        <v>23</v>
      </c>
      <c r="B24" s="25"/>
      <c r="C24" s="25"/>
      <c r="D24" s="1" t="s">
        <v>4</v>
      </c>
      <c r="E24" s="1" t="s">
        <v>60</v>
      </c>
      <c r="F24" s="1" t="s">
        <v>5</v>
      </c>
      <c r="G24" s="40" t="s">
        <v>61</v>
      </c>
      <c r="H24" s="40" t="s">
        <v>64</v>
      </c>
      <c r="I24" s="40" t="s">
        <v>63</v>
      </c>
      <c r="J24" s="1" t="s">
        <v>49</v>
      </c>
      <c r="K24" s="1" t="s">
        <v>49</v>
      </c>
      <c r="L24" s="1" t="s">
        <v>7</v>
      </c>
      <c r="M24" s="48" t="s">
        <v>74</v>
      </c>
      <c r="N24" s="40" t="s">
        <v>68</v>
      </c>
      <c r="O24" s="53" t="s">
        <v>101</v>
      </c>
      <c r="P24" s="49"/>
      <c r="Q24" s="1"/>
      <c r="R24" s="25" t="s">
        <v>36</v>
      </c>
      <c r="S24" s="4">
        <v>9.75</v>
      </c>
      <c r="T24" s="6">
        <v>10.26</v>
      </c>
      <c r="U24" s="25" t="s">
        <v>3</v>
      </c>
      <c r="V24" s="34"/>
      <c r="W24" s="34"/>
      <c r="X24" s="34"/>
      <c r="Y24" s="25"/>
      <c r="Z24" s="26">
        <v>96</v>
      </c>
      <c r="AA24" s="46" t="str">
        <f t="shared" si="92"/>
        <v/>
      </c>
      <c r="AB24" s="37">
        <v>65</v>
      </c>
      <c r="AC24" s="27" t="e">
        <f>IF(Z24="","",AB24/AA24*Z24)</f>
        <v>#VALUE!</v>
      </c>
      <c r="AD24" s="25"/>
      <c r="AE24" s="28">
        <v>0</v>
      </c>
      <c r="AF24" s="1" t="s">
        <v>46</v>
      </c>
      <c r="AG24" s="41"/>
      <c r="AH24" s="28" t="str">
        <f>IF(ISERROR(#REF!*AG24),"",#REF!*AG24)</f>
        <v/>
      </c>
      <c r="AI24" s="28" t="str">
        <f>IF(ISERROR(#REF!+AE24+AH24),"",#REF!+AE24+AH24)</f>
        <v/>
      </c>
      <c r="AJ24" s="29">
        <v>3.5000000000000003E-2</v>
      </c>
      <c r="AK24" s="28">
        <f>IF(ISERROR(AV24*AJ24),"",AV24*AJ24)</f>
        <v>0.54</v>
      </c>
      <c r="AL24" s="29">
        <v>0</v>
      </c>
      <c r="AM24" s="28" t="str">
        <f>IF(ISERROR(#REF!*AL24),"",#REF!*AL24)</f>
        <v/>
      </c>
      <c r="AN24" s="29">
        <v>0.05</v>
      </c>
      <c r="AO24" s="28">
        <f>IF(ISERROR(AV24*AN24),"",AV24*AN24)</f>
        <v>0.78</v>
      </c>
      <c r="AP24" s="31"/>
      <c r="AQ24" s="29">
        <v>0.1</v>
      </c>
      <c r="AR24" s="28">
        <f>IF(ISERROR(AV24*AQ24),"",AV24*AQ24)</f>
        <v>1.55</v>
      </c>
      <c r="AS24" s="28" t="str">
        <f>IF(ISERROR(AK24+AM24+AO24+AR24),"",AK24+AM24+AO24+AR24)</f>
        <v/>
      </c>
      <c r="AT24" s="28" t="str">
        <f t="shared" si="93"/>
        <v/>
      </c>
      <c r="AU24" s="30" t="str">
        <f>IF(ISERROR((AV24-AT24)/AV24),"",(AV24-AT24)/AV24)</f>
        <v/>
      </c>
      <c r="AV24" s="31">
        <v>15.5</v>
      </c>
      <c r="AW24" s="31">
        <v>2.19</v>
      </c>
      <c r="AX24" s="52">
        <f t="shared" si="17"/>
        <v>17.690000000000001</v>
      </c>
      <c r="AY24" s="31">
        <v>0</v>
      </c>
      <c r="AZ24" s="30" t="str">
        <f>IF(ISERROR((AY24-AV24)/AY24),"",(AY24-AV24)/AY24)</f>
        <v/>
      </c>
      <c r="BA24" s="42"/>
      <c r="BB24" s="39" t="str">
        <f>IF(ISERROR(AT24*BA24),"",AT24*BA24)</f>
        <v/>
      </c>
      <c r="BC24" s="39">
        <f>IF(ISERROR(AV24*BA24),"",AV24*BA24)</f>
        <v>0</v>
      </c>
    </row>
    <row r="25" spans="1:55">
      <c r="A25" s="24">
        <v>24</v>
      </c>
      <c r="B25" s="25"/>
      <c r="C25" s="25"/>
      <c r="D25" s="1" t="s">
        <v>4</v>
      </c>
      <c r="E25" s="1" t="s">
        <v>60</v>
      </c>
      <c r="F25" s="1" t="s">
        <v>5</v>
      </c>
      <c r="G25" s="40" t="s">
        <v>61</v>
      </c>
      <c r="H25" s="40" t="s">
        <v>64</v>
      </c>
      <c r="I25" s="40" t="s">
        <v>63</v>
      </c>
      <c r="J25" s="1" t="s">
        <v>49</v>
      </c>
      <c r="K25" s="1" t="s">
        <v>49</v>
      </c>
      <c r="L25" s="1" t="s">
        <v>7</v>
      </c>
      <c r="M25" s="48" t="s">
        <v>72</v>
      </c>
      <c r="N25" s="40" t="s">
        <v>70</v>
      </c>
      <c r="O25" s="53" t="s">
        <v>102</v>
      </c>
      <c r="P25" s="49"/>
      <c r="Q25" s="1"/>
      <c r="R25" s="25" t="s">
        <v>36</v>
      </c>
      <c r="S25" s="4">
        <v>7.58</v>
      </c>
      <c r="T25" s="6">
        <v>7.98</v>
      </c>
      <c r="U25" s="48" t="s">
        <v>59</v>
      </c>
      <c r="V25" s="34"/>
      <c r="W25" s="34"/>
      <c r="X25" s="34"/>
      <c r="Y25" s="25"/>
      <c r="Z25" s="26">
        <v>96</v>
      </c>
      <c r="AA25" s="46" t="str">
        <f t="shared" si="92"/>
        <v/>
      </c>
      <c r="AB25" s="37">
        <v>65</v>
      </c>
      <c r="AC25" s="27" t="e">
        <f t="shared" ref="AC25:AC27" si="112">IF(Z25="","",AB25/AA25*Z25)</f>
        <v>#VALUE!</v>
      </c>
      <c r="AD25" s="25"/>
      <c r="AE25" s="28">
        <v>0</v>
      </c>
      <c r="AF25" s="1" t="s">
        <v>46</v>
      </c>
      <c r="AG25" s="41"/>
      <c r="AH25" s="28" t="str">
        <f>IF(ISERROR(#REF!*AG25),"",#REF!*AG25)</f>
        <v/>
      </c>
      <c r="AI25" s="28" t="str">
        <f>IF(ISERROR(#REF!+AE25+AH25),"",#REF!+AE25+AH25)</f>
        <v/>
      </c>
      <c r="AJ25" s="29">
        <v>3.5000000000000003E-2</v>
      </c>
      <c r="AK25" s="28">
        <f t="shared" ref="AK25:AK27" si="113">IF(ISERROR(AV25*AJ25),"",AV25*AJ25)</f>
        <v>0.41</v>
      </c>
      <c r="AL25" s="29">
        <v>0</v>
      </c>
      <c r="AM25" s="28" t="str">
        <f>IF(ISERROR(#REF!*AL25),"",#REF!*AL25)</f>
        <v/>
      </c>
      <c r="AN25" s="29">
        <v>0.05</v>
      </c>
      <c r="AO25" s="28">
        <f t="shared" ref="AO25:AO27" si="114">IF(ISERROR(AV25*AN25),"",AV25*AN25)</f>
        <v>0.59</v>
      </c>
      <c r="AP25" s="31"/>
      <c r="AQ25" s="29">
        <v>0.1</v>
      </c>
      <c r="AR25" s="28">
        <f t="shared" ref="AR25:AR27" si="115">IF(ISERROR(AV25*AQ25),"",AV25*AQ25)</f>
        <v>1.18</v>
      </c>
      <c r="AS25" s="28" t="str">
        <f t="shared" ref="AS25:AS27" si="116">IF(ISERROR(AK25+AM25+AO25+AR25),"",AK25+AM25+AO25+AR25)</f>
        <v/>
      </c>
      <c r="AT25" s="28" t="str">
        <f t="shared" si="93"/>
        <v/>
      </c>
      <c r="AU25" s="30" t="str">
        <f t="shared" ref="AU25:AU27" si="117">IF(ISERROR((AV25-AT25)/AV25),"",(AV25-AT25)/AV25)</f>
        <v/>
      </c>
      <c r="AV25" s="31">
        <v>11.75</v>
      </c>
      <c r="AW25" s="31">
        <v>2.19</v>
      </c>
      <c r="AX25" s="52">
        <f t="shared" si="17"/>
        <v>13.94</v>
      </c>
      <c r="AY25" s="31">
        <v>0</v>
      </c>
      <c r="AZ25" s="30" t="str">
        <f t="shared" ref="AZ25:AZ27" si="118">IF(ISERROR((AY25-AV25)/AY25),"",(AY25-AV25)/AY25)</f>
        <v/>
      </c>
      <c r="BA25" s="42"/>
      <c r="BB25" s="39" t="str">
        <f t="shared" ref="BB25:BB27" si="119">IF(ISERROR(AT25*BA25),"",AT25*BA25)</f>
        <v/>
      </c>
      <c r="BC25" s="39">
        <f t="shared" ref="BC25:BC27" si="120">IF(ISERROR(AV25*BA25),"",AV25*BA25)</f>
        <v>0</v>
      </c>
    </row>
    <row r="26" spans="1:55">
      <c r="A26" s="24">
        <v>25</v>
      </c>
      <c r="B26" s="25"/>
      <c r="C26" s="25"/>
      <c r="D26" s="1" t="s">
        <v>4</v>
      </c>
      <c r="E26" s="1" t="s">
        <v>60</v>
      </c>
      <c r="F26" s="1" t="s">
        <v>5</v>
      </c>
      <c r="G26" s="40" t="s">
        <v>61</v>
      </c>
      <c r="H26" s="40" t="s">
        <v>64</v>
      </c>
      <c r="I26" s="40" t="s">
        <v>63</v>
      </c>
      <c r="J26" s="1" t="s">
        <v>49</v>
      </c>
      <c r="K26" s="1" t="s">
        <v>49</v>
      </c>
      <c r="L26" s="1" t="s">
        <v>7</v>
      </c>
      <c r="M26" s="48" t="s">
        <v>71</v>
      </c>
      <c r="N26" s="40" t="s">
        <v>70</v>
      </c>
      <c r="O26" s="53" t="s">
        <v>103</v>
      </c>
      <c r="P26" s="49"/>
      <c r="Q26" s="1"/>
      <c r="R26" s="25" t="s">
        <v>36</v>
      </c>
      <c r="S26" s="4">
        <v>8.1199999999999992</v>
      </c>
      <c r="T26" s="6">
        <v>8.5500000000000007</v>
      </c>
      <c r="U26" s="48" t="s">
        <v>59</v>
      </c>
      <c r="V26" s="34"/>
      <c r="W26" s="34"/>
      <c r="X26" s="34"/>
      <c r="Y26" s="25"/>
      <c r="Z26" s="26">
        <v>96</v>
      </c>
      <c r="AA26" s="46" t="str">
        <f t="shared" si="92"/>
        <v/>
      </c>
      <c r="AB26" s="37">
        <v>65</v>
      </c>
      <c r="AC26" s="27" t="e">
        <f t="shared" si="112"/>
        <v>#VALUE!</v>
      </c>
      <c r="AD26" s="25"/>
      <c r="AE26" s="28">
        <v>0</v>
      </c>
      <c r="AF26" s="1" t="s">
        <v>46</v>
      </c>
      <c r="AG26" s="41"/>
      <c r="AH26" s="28" t="str">
        <f>IF(ISERROR(#REF!*AG26),"",#REF!*AG26)</f>
        <v/>
      </c>
      <c r="AI26" s="28" t="str">
        <f>IF(ISERROR(#REF!+AE26+AH26),"",#REF!+AE26+AH26)</f>
        <v/>
      </c>
      <c r="AJ26" s="29">
        <v>3.5000000000000003E-2</v>
      </c>
      <c r="AK26" s="28">
        <f t="shared" si="113"/>
        <v>0.44</v>
      </c>
      <c r="AL26" s="29">
        <v>0</v>
      </c>
      <c r="AM26" s="28" t="str">
        <f>IF(ISERROR(#REF!*AL26),"",#REF!*AL26)</f>
        <v/>
      </c>
      <c r="AN26" s="29">
        <v>0.05</v>
      </c>
      <c r="AO26" s="28">
        <f t="shared" si="114"/>
        <v>0.63</v>
      </c>
      <c r="AP26" s="31"/>
      <c r="AQ26" s="29">
        <v>0.1</v>
      </c>
      <c r="AR26" s="28">
        <f t="shared" si="115"/>
        <v>1.25</v>
      </c>
      <c r="AS26" s="28" t="str">
        <f t="shared" si="116"/>
        <v/>
      </c>
      <c r="AT26" s="28" t="str">
        <f t="shared" si="93"/>
        <v/>
      </c>
      <c r="AU26" s="30" t="str">
        <f t="shared" si="117"/>
        <v/>
      </c>
      <c r="AV26" s="31">
        <v>12.5</v>
      </c>
      <c r="AW26" s="31">
        <v>2.19</v>
      </c>
      <c r="AX26" s="52">
        <f t="shared" si="17"/>
        <v>14.69</v>
      </c>
      <c r="AY26" s="31">
        <v>0</v>
      </c>
      <c r="AZ26" s="30" t="str">
        <f t="shared" si="118"/>
        <v/>
      </c>
      <c r="BA26" s="42"/>
      <c r="BB26" s="39" t="str">
        <f t="shared" si="119"/>
        <v/>
      </c>
      <c r="BC26" s="39">
        <f t="shared" si="120"/>
        <v>0</v>
      </c>
    </row>
    <row r="27" spans="1:55">
      <c r="A27" s="24">
        <v>26</v>
      </c>
      <c r="B27" s="25"/>
      <c r="C27" s="25"/>
      <c r="D27" s="1" t="s">
        <v>4</v>
      </c>
      <c r="E27" s="1" t="s">
        <v>60</v>
      </c>
      <c r="F27" s="1" t="s">
        <v>5</v>
      </c>
      <c r="G27" s="40" t="s">
        <v>61</v>
      </c>
      <c r="H27" s="40" t="s">
        <v>64</v>
      </c>
      <c r="I27" s="40" t="s">
        <v>63</v>
      </c>
      <c r="J27" s="1" t="s">
        <v>49</v>
      </c>
      <c r="K27" s="1" t="s">
        <v>49</v>
      </c>
      <c r="L27" s="1" t="s">
        <v>7</v>
      </c>
      <c r="M27" s="48" t="s">
        <v>73</v>
      </c>
      <c r="N27" s="40" t="s">
        <v>70</v>
      </c>
      <c r="O27" s="53" t="s">
        <v>104</v>
      </c>
      <c r="P27" s="49"/>
      <c r="Q27" s="1"/>
      <c r="R27" s="25" t="s">
        <v>36</v>
      </c>
      <c r="S27" s="4">
        <v>8.66</v>
      </c>
      <c r="T27" s="6">
        <v>9.1199999999999992</v>
      </c>
      <c r="U27" s="25" t="s">
        <v>3</v>
      </c>
      <c r="V27" s="34"/>
      <c r="W27" s="34"/>
      <c r="X27" s="34"/>
      <c r="Y27" s="25"/>
      <c r="Z27" s="26">
        <v>96</v>
      </c>
      <c r="AA27" s="46" t="str">
        <f t="shared" si="92"/>
        <v/>
      </c>
      <c r="AB27" s="37">
        <v>65</v>
      </c>
      <c r="AC27" s="27" t="e">
        <f t="shared" si="112"/>
        <v>#VALUE!</v>
      </c>
      <c r="AD27" s="25"/>
      <c r="AE27" s="28">
        <v>0</v>
      </c>
      <c r="AF27" s="1" t="s">
        <v>46</v>
      </c>
      <c r="AG27" s="41"/>
      <c r="AH27" s="28" t="str">
        <f>IF(ISERROR(#REF!*AG27),"",#REF!*AG27)</f>
        <v/>
      </c>
      <c r="AI27" s="28" t="str">
        <f>IF(ISERROR(#REF!+AE27+AH27),"",#REF!+AE27+AH27)</f>
        <v/>
      </c>
      <c r="AJ27" s="29">
        <v>3.5000000000000003E-2</v>
      </c>
      <c r="AK27" s="28">
        <f t="shared" si="113"/>
        <v>0.47</v>
      </c>
      <c r="AL27" s="29">
        <v>0</v>
      </c>
      <c r="AM27" s="28" t="str">
        <f>IF(ISERROR(#REF!*AL27),"",#REF!*AL27)</f>
        <v/>
      </c>
      <c r="AN27" s="29">
        <v>0.05</v>
      </c>
      <c r="AO27" s="28">
        <f t="shared" si="114"/>
        <v>0.68</v>
      </c>
      <c r="AP27" s="31"/>
      <c r="AQ27" s="29">
        <v>0.1</v>
      </c>
      <c r="AR27" s="28">
        <f t="shared" si="115"/>
        <v>1.35</v>
      </c>
      <c r="AS27" s="28" t="str">
        <f t="shared" si="116"/>
        <v/>
      </c>
      <c r="AT27" s="28" t="str">
        <f t="shared" si="93"/>
        <v/>
      </c>
      <c r="AU27" s="30" t="str">
        <f t="shared" si="117"/>
        <v/>
      </c>
      <c r="AV27" s="31">
        <v>13.5</v>
      </c>
      <c r="AW27" s="31">
        <v>2.19</v>
      </c>
      <c r="AX27" s="52">
        <f t="shared" si="17"/>
        <v>15.69</v>
      </c>
      <c r="AY27" s="31">
        <v>0</v>
      </c>
      <c r="AZ27" s="30" t="str">
        <f t="shared" si="118"/>
        <v/>
      </c>
      <c r="BA27" s="42"/>
      <c r="BB27" s="39" t="str">
        <f t="shared" si="119"/>
        <v/>
      </c>
      <c r="BC27" s="39">
        <f t="shared" si="120"/>
        <v>0</v>
      </c>
    </row>
    <row r="28" spans="1:55">
      <c r="A28" s="24">
        <v>27</v>
      </c>
      <c r="B28" s="25"/>
      <c r="C28" s="25"/>
      <c r="D28" s="1" t="s">
        <v>4</v>
      </c>
      <c r="E28" s="1" t="s">
        <v>60</v>
      </c>
      <c r="F28" s="1" t="s">
        <v>5</v>
      </c>
      <c r="G28" s="40" t="s">
        <v>61</v>
      </c>
      <c r="H28" s="40" t="s">
        <v>64</v>
      </c>
      <c r="I28" s="40" t="s">
        <v>63</v>
      </c>
      <c r="J28" s="1" t="s">
        <v>49</v>
      </c>
      <c r="K28" s="1" t="s">
        <v>49</v>
      </c>
      <c r="L28" s="1" t="s">
        <v>7</v>
      </c>
      <c r="M28" s="48" t="s">
        <v>74</v>
      </c>
      <c r="N28" s="40" t="s">
        <v>70</v>
      </c>
      <c r="O28" s="53" t="s">
        <v>105</v>
      </c>
      <c r="P28" s="49"/>
      <c r="Q28" s="1"/>
      <c r="R28" s="25" t="s">
        <v>36</v>
      </c>
      <c r="S28" s="4">
        <v>9.75</v>
      </c>
      <c r="T28" s="6">
        <v>10.26</v>
      </c>
      <c r="U28" s="25" t="s">
        <v>3</v>
      </c>
      <c r="V28" s="34"/>
      <c r="W28" s="34"/>
      <c r="X28" s="34"/>
      <c r="Y28" s="25"/>
      <c r="Z28" s="26">
        <v>96</v>
      </c>
      <c r="AA28" s="46" t="str">
        <f t="shared" si="92"/>
        <v/>
      </c>
      <c r="AB28" s="37">
        <v>65</v>
      </c>
      <c r="AC28" s="27" t="e">
        <f>IF(Z28="","",AB28/AA28*Z28)</f>
        <v>#VALUE!</v>
      </c>
      <c r="AD28" s="25"/>
      <c r="AE28" s="28">
        <v>0</v>
      </c>
      <c r="AF28" s="1" t="s">
        <v>46</v>
      </c>
      <c r="AG28" s="41"/>
      <c r="AH28" s="28" t="str">
        <f>IF(ISERROR(#REF!*AG28),"",#REF!*AG28)</f>
        <v/>
      </c>
      <c r="AI28" s="28" t="str">
        <f>IF(ISERROR(#REF!+AE28+AH28),"",#REF!+AE28+AH28)</f>
        <v/>
      </c>
      <c r="AJ28" s="29">
        <v>3.5000000000000003E-2</v>
      </c>
      <c r="AK28" s="28">
        <f>IF(ISERROR(AV28*AJ28),"",AV28*AJ28)</f>
        <v>0.54</v>
      </c>
      <c r="AL28" s="29">
        <v>0</v>
      </c>
      <c r="AM28" s="28" t="str">
        <f>IF(ISERROR(#REF!*AL28),"",#REF!*AL28)</f>
        <v/>
      </c>
      <c r="AN28" s="29">
        <v>0.05</v>
      </c>
      <c r="AO28" s="28">
        <f>IF(ISERROR(AV28*AN28),"",AV28*AN28)</f>
        <v>0.78</v>
      </c>
      <c r="AP28" s="31"/>
      <c r="AQ28" s="29">
        <v>0.1</v>
      </c>
      <c r="AR28" s="28">
        <f>IF(ISERROR(AV28*AQ28),"",AV28*AQ28)</f>
        <v>1.55</v>
      </c>
      <c r="AS28" s="28" t="str">
        <f>IF(ISERROR(AK28+AM28+AO28+AR28),"",AK28+AM28+AO28+AR28)</f>
        <v/>
      </c>
      <c r="AT28" s="28" t="str">
        <f t="shared" si="93"/>
        <v/>
      </c>
      <c r="AU28" s="30" t="str">
        <f>IF(ISERROR((AV28-AT28)/AV28),"",(AV28-AT28)/AV28)</f>
        <v/>
      </c>
      <c r="AV28" s="31">
        <v>15.5</v>
      </c>
      <c r="AW28" s="31">
        <v>2.19</v>
      </c>
      <c r="AX28" s="52">
        <f t="shared" si="17"/>
        <v>17.690000000000001</v>
      </c>
      <c r="AY28" s="31">
        <v>0</v>
      </c>
      <c r="AZ28" s="30" t="str">
        <f>IF(ISERROR((AY28-AV28)/AY28),"",(AY28-AV28)/AY28)</f>
        <v/>
      </c>
      <c r="BA28" s="42"/>
      <c r="BB28" s="39" t="str">
        <f>IF(ISERROR(AT28*BA28),"",AT28*BA28)</f>
        <v/>
      </c>
      <c r="BC28" s="39">
        <f>IF(ISERROR(AV28*BA28),"",AV28*BA28)</f>
        <v>0</v>
      </c>
    </row>
  </sheetData>
  <sheetProtection insertRows="0" deleteRows="0" sort="0"/>
  <protectedRanges>
    <protectedRange sqref="AV1 S2:T28 A29:J229 A2:N28 AC2:BC229 Q2:R28 U2:AA28 L29:R229 U29:AA229 S29:T29 S57:T229" name="Range1"/>
    <protectedRange sqref="AB2:AB229" name="Range1_1"/>
    <protectedRange sqref="K29:K241" name="Range1_1_1"/>
    <protectedRange sqref="AW1:AX1" name="Range1_2"/>
  </protectedRanges>
  <phoneticPr fontId="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D2:D28</xm:sqref>
        </x14:dataValidation>
        <x14:dataValidation type="list" allowBlank="1" showInputMessage="1" showErrorMessage="1">
          <x14:formula1>
            <xm:f>#REF!</xm:f>
          </x14:formula1>
          <xm:sqref>L2:L28</xm:sqref>
        </x14:dataValidation>
        <x14:dataValidation type="list" allowBlank="1" showInputMessage="1" showErrorMessage="1">
          <x14:formula1>
            <xm:f>#REF!</xm:f>
          </x14:formula1>
          <xm:sqref>R2:R28</xm:sqref>
        </x14:dataValidation>
        <x14:dataValidation type="list" allowBlank="1" showInputMessage="1" showErrorMessage="1">
          <x14:formula1>
            <xm:f>#REF!</xm:f>
          </x14:formula1>
          <xm:sqref>U2:U28</xm:sqref>
        </x14:dataValidation>
        <x14:dataValidation type="list" allowBlank="1" showInputMessage="1" showErrorMessage="1">
          <x14:formula1>
            <xm:f>#REF!</xm:f>
          </x14:formula1>
          <xm:sqref>E2:E28</xm:sqref>
        </x14:dataValidation>
        <x14:dataValidation type="list" allowBlank="1" showInputMessage="1" showErrorMessage="1">
          <x14:formula1>
            <xm:f>#REF!</xm:f>
          </x14:formula1>
          <xm:sqref>F2:F28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2026-05-06T07:30:25Z</dcterms:modified>
</cp:coreProperties>
</file>