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>#REF!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">#REF!</definedName>
    <definedName name="ACCESSORIES">#REF!</definedName>
    <definedName name="Acol">#REF!</definedName>
    <definedName name="Acol_2">"'file://192.168.20.8/beyond%20basic/users/yuette.zhang/appdata/local/microsoft/windows/temporary%20internet%20files/content.outlook/j6arrcw2/shopko%20mink%20to%20sherpa%20blanket%20commitment%2020140331.xls'#$''.$k$37"</definedName>
    <definedName name="AD">'[1]other data'!$T$2:$T$5</definedName>
    <definedName name="ADUL">#REF!</definedName>
    <definedName name="ALLOCATE">[2]comments!$F$3:$F$21</definedName>
    <definedName name="ALLOCATION">#REF!</definedName>
    <definedName name="amazon">#REF!</definedName>
    <definedName name="APL">#REF!</definedName>
    <definedName name="ART">#REF!</definedName>
    <definedName name="Artwork">#REF!</definedName>
    <definedName name="as">'[3]1-Import Product Data Sheet'!$X$2</definedName>
    <definedName name="AssortedSKU_Range">#REF!</definedName>
    <definedName name="ATotalsPos">#REF!</definedName>
    <definedName name="ATotalsPos_2">"'file://192.168.20.8/beyond%20basic/users/yuette.zhang/appdata/local/microsoft/windows/temporary%20internet%20files/content.outlook/j6arrcw2/shopko%20mink%20to%20sherpa%20blanket%20commitment%2020140331.xls'#$''.$k$29"</definedName>
    <definedName name="Banner">'[4]Hardline Drop down'!$H$5:$H$9</definedName>
    <definedName name="BASI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'[5]BIAB OCT 00'!$A$5:$AB$70</definedName>
    <definedName name="BIG_IDEAS">#REF!</definedName>
    <definedName name="bigidea">[6]Lists!$I$6:$I$29</definedName>
    <definedName name="Blankets_Throws">#REF!</definedName>
    <definedName name="BLK">#REF!</definedName>
    <definedName name="bluedec">'[5]BLUE DEC BED OCT 00'!$A$5:$AB$97</definedName>
    <definedName name="bluesheet">'[5]BLUE SHEETS OCT 00'!$A$5:$AC$150</definedName>
    <definedName name="Brand">'[3]1-Import Product Data Sheet'!$N$102:$N$144</definedName>
    <definedName name="Branded">[6]Lists!$F$6:$F$38</definedName>
    <definedName name="brands">'[1]other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[7]calendar!$A$1:$B$62</definedName>
    <definedName name="Case_Freight_Range">#REF!</definedName>
    <definedName name="CATEGORY">[8]Sheet1!$DW$2:$DW$3</definedName>
    <definedName name="categoryfinal">'[9]Import Quote Sheet'!$A$90:$A$190</definedName>
    <definedName name="cc">#REF!</definedName>
    <definedName name="CFSCY">#REF!</definedName>
    <definedName name="CG">[10]BL!$A$4:$A$874</definedName>
    <definedName name="chargeback">'[1]other data'!$B$2:$B$6</definedName>
    <definedName name="CLIMATE">#REF!</definedName>
    <definedName name="close">#REF!</definedName>
    <definedName name="close_2">"'file://192.168.20.8/beyond%20basic/users/yuette.zhang/appdata/local/microsoft/windows/temporary%20internet%20files/content.outlook/j6arrcw2/sears%20rs%20cotton%20blanekt%20commitment%2020140523.xls'#$''.$h$8"</definedName>
    <definedName name="CLOSING">#REF!</definedName>
    <definedName name="CLOSING_2">"'file://192.168.20.8/beyond%20basic/users/yuette.zhang/appdata/local/microsoft/windows/temporary%20internet%20files/content.outlook/j6arrcw2/sears%20rs%20cotton%20blanekt%20commitment%2020140523.xls'#$''.$b$2"</definedName>
    <definedName name="cls">#REF!</definedName>
    <definedName name="Clust747">'[11]D. 747 Clusters'!$1:$1048576</definedName>
    <definedName name="clust748">'[11]D. 748 Clusters'!$1:$1048576</definedName>
    <definedName name="color">[6]Lists!$J$6:$J$29</definedName>
    <definedName name="COLOR_FAMILY">'[12]x-Lists'!$AB$2:$AB$18</definedName>
    <definedName name="colour">[8]Sheet1!$EH$2:$EH$3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rn_2">"'file://192.168.20.8/beyond%20basic/users/yuette.zhang/appdata/local/microsoft/windows/temporary%20internet%20files/content.outlook/j6arrcw2/sears%20rs%20cotton%20blanekt%20commitment%2020140523.xls'#$''.$i$9"</definedName>
    <definedName name="CostCol">#REF!</definedName>
    <definedName name="CostCol_2">"'file://192.168.20.8/beyond%20basic/users/yuette.zhang/appdata/local/microsoft/windows/temporary%20internet%20files/content.outlook/j6arrcw2/shopko%20mink%20to%20sherpa%20blanket%20commitment%2020140331.xls'#$''.$f$37"</definedName>
    <definedName name="countries">'[1]other data'!$I$3:$I$249</definedName>
    <definedName name="country">#REF!</definedName>
    <definedName name="crs">'[14]SUBCATS INTERNAL USE'!$A$3:$C$1000</definedName>
    <definedName name="Cycle">[6]Lists!$E$6:$E$30</definedName>
    <definedName name="d">#REF!</definedName>
    <definedName name="data">[15]DATA!$D:$IV</definedName>
    <definedName name="_xlnm.Database">#REF!</definedName>
    <definedName name="datasl">#REF!</definedName>
    <definedName name="datasl_2">"'file://192.168.20.8/beyond%20basic/users/yuette.zhang/appdata/local/microsoft/windows/temporary%20internet%20files/content.outlook/j6arrcw2/sears%20rs%20cotton%20blanekt%20commitment%2020140523.xls'#$''.$j$10"</definedName>
    <definedName name="datastore">#REF!</definedName>
    <definedName name="datastore_2">"'file://192.168.20.8/beyond%20basic/users/yuette.zhang/appdata/local/microsoft/windows/temporary%20internet%20files/content.outlook/j6arrcw2/sears%20rs%20cotton%20blanekt%20commitment%2020140523.xls'#$''.$b$2"</definedName>
    <definedName name="DATAZONE">#REF!</definedName>
    <definedName name="DATAZONE_2">"'file://192.168.20.8/beyond%20basic/users/yuette.zhang/appdata/local/microsoft/windows/temporary%20internet%20files/content.outlook/j6arrcw2/sears%20rs%20cotton%20blanekt%20commitment%2020140523.xls'#$''.$b$2"</definedName>
    <definedName name="dbo_AAVI_ITEM_Query">#REF!</definedName>
    <definedName name="DDD">#REF!</definedName>
    <definedName name="DDEmsg">#REF!</definedName>
    <definedName name="DDEmsg_2">"'file://192.168.20.8/beyond%20basic/users/yuette.zhang/appdata/local/microsoft/windows/temporary%20internet%20files/content.outlook/j6arrcw2/shopko%20mink%20to%20sherpa%20blanket%20commitment%2020140331.xls'#$''.$z$29"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[6]Lists!$L$6:$L$29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'[1]diff group head'!$A$2:$A$47</definedName>
    <definedName name="DIFFS">'[1]other data'!$AF$2:$AF$13</definedName>
    <definedName name="division">'[17]X-PORTS'!$K$4:$K$12</definedName>
    <definedName name="Division1">'[4]Hardline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[19]LIST!$E$2:$E$7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'[9]Import Quote Sheet'!$B$90:$B$123</definedName>
    <definedName name="Flash">#REF!</definedName>
    <definedName name="Flash_2">"'file://192.168.20.8/beyond%20basic/users/yuette.zhang/appdata/local/microsoft/windows/temporary%20internet%20files/content.outlook/j6arrcw2/sears%20rs%20cotton%20blanekt%20commitment%2020140523.xls'#$''.$b$2"</definedName>
    <definedName name="foam">[8]Sheet1!$EC$2:$EC$3</definedName>
    <definedName name="FOBCostPerPiece">#REF!</definedName>
    <definedName name="FOBCostPerPiece_2">"'file://192.168.20.8/beyond%20basic/users/yuette.zhang/appdata/local/microsoft/windows/temporary%20internet%20files/content.outlook/j6arrcw2/shopko%20mink%20to%20sherpa%20blanket%20commitment%2020140331.xls'#$''.$f$25"</definedName>
    <definedName name="FOBPORT">#REF!</definedName>
    <definedName name="fourdec">'[5]4 STAR DEC BED OCT 00'!$A$5:$AB$143</definedName>
    <definedName name="foursheet">'[5]4 STAR SHEETS OCT 00'!$A$5:$AC$190</definedName>
    <definedName name="freight">'[1]other data'!$AC$3:$AC$14</definedName>
    <definedName name="FUR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[20]GRID!$C$6:$Q$17</definedName>
    <definedName name="gridActPctRow">#REF!</definedName>
    <definedName name="gridActPctRow_2">"'file://192.168.20.8/beyond%20basic/users/yuette.zhang/appdata/local/microsoft/windows/temporary%20internet%20files/content.outlook/j6arrcw2/shopko%20mink%20to%20sherpa%20blanket%20commitment%2020140331.xls'#$''.$h$32"</definedName>
    <definedName name="gridActUnitsRow">#REF!</definedName>
    <definedName name="gridActUnitsRow_2">"'file://192.168.20.8/beyond%20basic/users/yuette.zhang/appdata/local/microsoft/windows/temporary%20internet%20files/content.outlook/j6arrcw2/shopko%20mink%20to%20sherpa%20blanket%20commitment%2020140331.xls'#$''.$h$34"</definedName>
    <definedName name="gridRetailRow">#REF!</definedName>
    <definedName name="gridRetailRow_2">"'file://192.168.20.8/beyond%20basic/users/yuette.zhang/appdata/local/microsoft/windows/temporary%20internet%20files/content.outlook/j6arrcw2/shopko%20mink%20to%20sherpa%20blanket%20commitment%2020140331.xls'#$''.$h$35"</definedName>
    <definedName name="gridTargetPctRow">#REF!</definedName>
    <definedName name="gridTargetPctRow_2">"'file://192.168.20.8/beyond%20basic/users/yuette.zhang/appdata/local/microsoft/windows/temporary%20internet%20files/content.outlook/j6arrcw2/shopko%20mink%20to%20sherpa%20blanket%20commitment%2020140331.xls'#$''.$h$31"</definedName>
    <definedName name="gridTargetUnitsRow">#REF!</definedName>
    <definedName name="gridTargetUnitsRow_2">"'file://192.168.20.8/beyond%20basic/users/yuette.zhang/appdata/local/microsoft/windows/temporary%20internet%20files/content.outlook/j6arrcw2/shopko%20mink%20to%20sherpa%20blanket%20commitment%2020140331.xls'#$''.$h$33"</definedName>
    <definedName name="HANGER">[1]hangers!$B$3:$B$42</definedName>
    <definedName name="hanger2">[1]hangers!$G$3:$G$42</definedName>
    <definedName name="HOLIDAY">#REF!</definedName>
    <definedName name="Home_Décor">#REF!</definedName>
    <definedName name="Home_Décor.">#REF!</definedName>
    <definedName name="INITIALBUY">[19]LIST!$G$2:$G$7</definedName>
    <definedName name="ITEMLIST">'[21]ITEM LIST'!$A$1:$H$850</definedName>
    <definedName name="juvenile">'[5]JUVENILE OCT 00'!$A$6:$AB$68</definedName>
    <definedName name="KD">[8]Sheet1!$DS$2:$DS$2</definedName>
    <definedName name="Kids_Bath">#REF!</definedName>
    <definedName name="Kids_or_Teen">#REF!</definedName>
    <definedName name="KIDSBATH">#REF!</definedName>
    <definedName name="KOHLSQ">#REF!</definedName>
    <definedName name="LGT">#REF!</definedName>
    <definedName name="LicensedProduct_Range">#REF!</definedName>
    <definedName name="LIFESTYLE">[19]LIST!$C$2:$C$7</definedName>
    <definedName name="Lighting_or_Candleholders">#REF!</definedName>
    <definedName name="LOCALIZATION__PRICEPOINT">'[12]x-Lists'!$Z$2:$Z$4</definedName>
    <definedName name="loctype">'[1]other data'!$BN$2:$BN$6</definedName>
    <definedName name="lowpievelour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M">[8]Sheet1!$EA$2:$EA$3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ORDER_2">"'file://192.168.20.8/beyond%20basic/users/yuette.zhang/appdata/local/microsoft/windows/temporary%20internet%20files/content.outlook/j6arrcw2/sears%20rs%20cotton%20blanekt%20commitment%2020140523.xls'#$''.$a$1"</definedName>
    <definedName name="MONTHS">#REF!</definedName>
    <definedName name="MONTHS_2">"'file://192.168.20.8/beyond%20basic/users/yuette.zhang/appdata/local/microsoft/windows/temporary%20internet%20files/content.outlook/j6arrcw2/sears%20rs%20cotton%20blanekt%20commitment%2020140523.xls'#$''.$a$1"</definedName>
    <definedName name="newdata">#REF!</definedName>
    <definedName name="newdata_2">"'file://192.168.20.8/beyond%20basic/users/yuette.zhang/appdata/local/microsoft/windows/temporary%20internet%20files/content.outlook/j6arrcw2/sears%20rs%20cotton%20blanekt%20commitment%2020140523.xls'#$''.$b$2"</definedName>
    <definedName name="NEWDS">#REF!</definedName>
    <definedName name="NEWDS_2">"'file://192.168.20.8/beyond%20basic/users/yuette.zhang/appdata/local/microsoft/windows/temporary%20internet%20files/content.outlook/j6arrcw2/sears%20rs%20cotton%20blanekt%20commitment%2020140523.xls'#$''.$h$8"</definedName>
    <definedName name="newlist">#REF!</definedName>
    <definedName name="newlist_2">"'file://192.168.20.8/beyond%20basic/users/yuette.zhang/appdata/local/microsoft/windows/temporary%20internet%20files/content.outlook/j6arrcw2/sears%20rs%20cotton%20blanekt%20commitment%2020140523.xls'#$''.$h$8"</definedName>
    <definedName name="NEWSEARS">#REF!</definedName>
    <definedName name="NEWSEARS_2">"'file://192.168.20.8/beyond%20basic/users/yuette.zhang/appdata/local/microsoft/windows/temporary%20internet%20files/content.outlook/j6arrcw2/sears%20rs%20cotton%20blanekt%20commitment%2020140523.xls'#$''.$h$8"</definedName>
    <definedName name="NEXTMONTH">#REF!</definedName>
    <definedName name="NEXTMONTH_2">"'file://192.168.20.8/beyond%20basic/users/yuette.zhang/appdata/local/microsoft/windows/temporary%20internet%20files/content.outlook/j6arrcw2/sears%20rs%20cotton%20blanekt%20commitment%2020140523.xls'#$''.$a$1"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col_2">"'file://192.168.20.8/beyond%20basic/users/yuette.zhang/appdata/local/microsoft/windows/temporary%20internet%20files/content.outlook/j6arrcw2/shopko%20mink%20to%20sherpa%20blanket%20commitment%2020140331.xls'#$''.$y$37"</definedName>
    <definedName name="Office">'[4]Hardline Drop down'!$C$5:$C$21</definedName>
    <definedName name="ORDERTYPE">'[1]other data'!$AN$2:$AN$6</definedName>
    <definedName name="OTB">'[1]other data'!$R$2:$R$14</definedName>
    <definedName name="Outdoor">#REF!</definedName>
    <definedName name="OwnedCol">#REF!</definedName>
    <definedName name="OwnedCol_2">"'file://192.168.20.8/beyond%20basic/users/yuette.zhang/appdata/local/microsoft/windows/temporary%20internet%20files/content.outlook/j6arrcw2/shopko%20mink%20to%20sherpa%20blanket%20commitment%2020140331.xls'#$''.$g$37"</definedName>
    <definedName name="PACK">[8]Sheet1!$EE$2:$EE$3</definedName>
    <definedName name="PACK_SET">#REF!</definedName>
    <definedName name="PackageType">'[3]1-Import Product Data Sheet'!$L$102:$L$131</definedName>
    <definedName name="PackCol">#REF!</definedName>
    <definedName name="PackCol_2">"'file://192.168.20.8/beyond%20basic/users/yuette.zhang/appdata/local/microsoft/windows/temporary%20internet%20files/content.outlook/j6arrcw2/shopko%20mink%20to%20sherpa%20blanket%20commitment%2020140331.xls'#$''.$h$37"</definedName>
    <definedName name="PATTERN">#REF!</definedName>
    <definedName name="PAYMENTTERMS">#REF!</definedName>
    <definedName name="PDQList">'[3]1-Import Product Data Sheet'!$AR$1:$AR$24</definedName>
    <definedName name="PET">#REF!</definedName>
    <definedName name="Pet_Care">#REF!</definedName>
    <definedName name="PETB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'[1]other data'!$AU$2:$AU$11</definedName>
    <definedName name="PORT_IFF">[22]a!$A$10:$B$35</definedName>
    <definedName name="ports">'[17]X-PORTS'!$D$4:$D$33</definedName>
    <definedName name="PortSeq">'[3]1-Import Product Data Sheet'!$U$2</definedName>
    <definedName name="PortSeqLCL">#REF!</definedName>
    <definedName name="PortSeqLCL_2">"'file://192.168.20.8/beyond%20basic/users/yuette.zhang/appdata/local/microsoft/windows/temporary%20internet%20files/content.outlook/j6arrcw2/shopko%20mink%20to%20sherpa%20blanket%20commitment%2020140331.xls'#$''.$ac$2"</definedName>
    <definedName name="POtype">#REF!</definedName>
    <definedName name="POtype_2">"'file://192.168.20.8/beyond%20basic/users/ying.gu/documents/ying/basic%20bedding/tuesday%20morning/02.07.13/%e5%b8%b8%e7%94%a8%e8%a1%a8%e6%a0%bc/12.24%20up/kl121224-cmfset-mink.xls'#$''.$a$1"</definedName>
    <definedName name="Preticketed_Range">#REF!</definedName>
    <definedName name="PrevBuy">'[3]1-Import Product Data Sheet'!$AR$26:$AR$27</definedName>
    <definedName name="PRICE">[19]LIST!$B$2:$B$6</definedName>
    <definedName name="Prints">#REF!</definedName>
    <definedName name="ProfileDesc">#REF!</definedName>
    <definedName name="ProfileDesc_2">"'file://192.168.20.8/beyond%20basic/users/yuette.zhang/appdata/local/microsoft/windows/temporary%20internet%20files/content.outlook/j6arrcw2/shopko%20mink%20to%20sherpa%20blanket%20commitment%2020140331.xls'#$''.$b$3"</definedName>
    <definedName name="QSFOB">[23]Q1!$C$38</definedName>
    <definedName name="QSFOB_2">"'file://192.168.20.8/beyond%20basic/slard%20-%20design/customs%20memo/master%20copy%20quote%20sheet%202.xls'#$q1.$c$38"</definedName>
    <definedName name="QUEENIE">#REF!</definedName>
    <definedName name="QUEUING">#REF!</definedName>
    <definedName name="QUEUING_ITEMS">#REF!</definedName>
    <definedName name="Quilts">#REF!</definedName>
    <definedName name="RateSeq">'[3]1-Import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G">#REF!</definedName>
    <definedName name="runnum">'[1]other data'!$BI$2:$BI$18</definedName>
    <definedName name="scalenum">'[1]other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'[5]SHEETS OCT 00'!$A$6:$AC$102</definedName>
    <definedName name="Sheets_Full_Queen_King">#REF!</definedName>
    <definedName name="Sheets_Twin">#REF!</definedName>
    <definedName name="SHET">#REF!</definedName>
    <definedName name="SHIPTO">#REF!</definedName>
    <definedName name="Shower_Curtains">#REF!</definedName>
    <definedName name="silverdec">'[5]SILVER DEC OCT 00'!$A$5:$AC$102</definedName>
    <definedName name="silversheet">'[5]SILVER SHEETS OCT 00'!$A$6:$AC$129</definedName>
    <definedName name="SIZE">#REF!</definedName>
    <definedName name="size1">#REF!</definedName>
    <definedName name="size1_2">"'file://192.168.20.8/beyond%20basic/users/yuette.zhang/appdata/local/microsoft/windows/temporary%20internet%20files/content.outlook/j6arrcw2/poolstock%20print%20mink%20throw%20commit%20131106%20(2).xls'#$''.$bz$6"</definedName>
    <definedName name="size1a">#REF!</definedName>
    <definedName name="size1a_2">"'file://192.168.20.8/beyond%20basic/users/yuette.zhang/appdata/local/microsoft/windows/temporary%20internet%20files/content.outlook/j6arrcw2/poolstock%20print%20mink%20throw%20commit%20131106%20(2).xls'#$''.$bz$1"</definedName>
    <definedName name="sjh_dh">#REF!</definedName>
    <definedName name="Slipcovers_Chair_Pads">#REF!</definedName>
    <definedName name="Slipcovers_Chair_Pads.">#REF!</definedName>
    <definedName name="SPECIAL">[1]comments!$B$3:$B$54</definedName>
    <definedName name="SPECIAL_PROCESSING">#REF!</definedName>
    <definedName name="ssn_code">'[1]other data'!$AQ$2:$AQ$110</definedName>
    <definedName name="ssn_phase">'[1]other data'!$AS$2:$AS$83</definedName>
    <definedName name="STANDARD">#REF!</definedName>
    <definedName name="StoreCount">#REF!</definedName>
    <definedName name="StoreCount_2">"'file://192.168.20.8/beyond%20basic/users/yuette.zhang/appdata/local/microsoft/windows/temporary%20internet%20files/content.outlook/j6arrcw2/shopko%20mink%20to%20sherpa%20blanket%20commitment%2020140331.xls'#$''.$j$30"</definedName>
    <definedName name="StoreGrid0">#REF!</definedName>
    <definedName name="StoreGrid0_2">"'file://192.168.20.8/beyond%20basic/users/yuette.zhang/appdata/local/microsoft/windows/temporary%20internet%20files/content.outlook/j6arrcw2/shopko%20mink%20to%20sherpa%20blanket%20commitment%2020140331.xls'#$''.$k$2"</definedName>
    <definedName name="stuff">#REF!</definedName>
    <definedName name="stuff_2">"'file://192.168.20.8/beyond%20basic/users/yuette.zhang/appdata/local/microsoft/windows/temporary%20internet%20files/content.outlook/j6arrcw2/sears%20rs%20cotton%20blanekt%20commitment%2020140523.xls'#$''.$r$18"</definedName>
    <definedName name="suggestedMessage_Range">#REF!</definedName>
    <definedName name="SUPPLIER">'[1]vendor info'!$A$4:$A$400</definedName>
    <definedName name="TargetCol">#REF!</definedName>
    <definedName name="TargetCol_2">"'file://192.168.20.8/beyond%20basic/users/yuette.zhang/appdata/local/microsoft/windows/temporary%20internet%20files/content.outlook/j6arrcw2/shopko%20mink%20to%20sherpa%20blanket%20commitment%2020140331.xls'#$''.$z$37"</definedName>
    <definedName name="TBJ">'[1]other data'!$AK$2:$AK$10</definedName>
    <definedName name="TERMS">'[1]other data'!$P$2:$P$7</definedName>
    <definedName name="TESTING">#REF!</definedName>
    <definedName name="TEXTILE_ITEM">#REF!</definedName>
    <definedName name="THEME">'[12]x-Lists'!$AQ$2:$AQ$12</definedName>
    <definedName name="THREAD_COUNT">#REF!</definedName>
    <definedName name="TICKET">[1]tickets!$B$3:$B$27</definedName>
    <definedName name="ticket2">[1]tickets!$G$3:$G$27</definedName>
    <definedName name="TICKETTYPE">#REF!</definedName>
    <definedName name="TotalCostValue">#REF!</definedName>
    <definedName name="TotalCostValue_2">"'file://192.168.20.8/beyond%20basic/users/yuette.zhang/appdata/local/microsoft/windows/temporary%20internet%20files/content.outlook/j6arrcw2/shopko%20mink%20to%20sherpa%20blanket%20commitment%2020140331.xls'#$''.$b$32"</definedName>
    <definedName name="TotalMarkup">#REF!</definedName>
    <definedName name="TotalMarkup_2">"'file://192.168.20.8/beyond%20basic/users/yuette.zhang/appdata/local/microsoft/windows/temporary%20internet%20files/content.outlook/j6arrcw2/shopko%20mink%20to%20sherpa%20blanket%20commitment%2020140331.xls'#$''.$b$34"</definedName>
    <definedName name="TotalRetailValue">#REF!</definedName>
    <definedName name="TotalRetailValue_2">"'file://192.168.20.8/beyond%20basic/users/yuette.zhang/appdata/local/microsoft/windows/temporary%20internet%20files/content.outlook/j6arrcw2/shopko%20mink%20to%20sherpa%20blanket%20commitment%2020140331.xls'#$''.$b$31"</definedName>
    <definedName name="TOTALS">#REF!</definedName>
    <definedName name="TOTALS_2">"'file://192.168.20.8/beyond%20basic/users/yuette.zhang/appdata/local/microsoft/windows/temporary%20internet%20files/content.outlook/j6arrcw2/sears%20rs%20cotton%20blanekt%20commitment%2020140523.xls'#$''.$a$1"</definedName>
    <definedName name="TotalUnits">#REF!</definedName>
    <definedName name="TotalUnits_2">"'file://192.168.20.8/beyond%20basic/users/yuette.zhang/appdata/local/microsoft/windows/temporary%20internet%20files/content.outlook/j6arrcw2/shopko%20mink%20to%20sherpa%20blanket%20commitment%2020140331.xls'#$''.$j$34"</definedName>
    <definedName name="totalUnitsCol">#REF!</definedName>
    <definedName name="totalUnitsCol_2">"'file://192.168.20.8/beyond%20basic/users/yuette.zhang/appdata/local/microsoft/windows/temporary%20internet%20files/content.outlook/j6arrcw2/shopko%20mink%20to%20sherpa%20blanket%20commitment%2020140331.xls'#$''.$j$37"</definedName>
    <definedName name="Towels_Bath_Sheets">#REF!</definedName>
    <definedName name="TOWL">#REF!</definedName>
    <definedName name="TREATMENT">'[12]x-Lists'!$AR$2:$AR$23</definedName>
    <definedName name="UDA3A">'[1]other data'!$AY$2:$AY$4</definedName>
    <definedName name="UDA3B">'[1]other data'!$AZ$2:$AZ$6</definedName>
    <definedName name="UNIT">[8]Sheet1!$EF$2:$EF$3</definedName>
    <definedName name="upc">'[1]other data'!$AH$2:$AH$10</definedName>
    <definedName name="UPC1A">'[1]other data'!$BD$2:$BD$5</definedName>
    <definedName name="UPC2A">'[1]other data'!$BF$2:$BF$5</definedName>
    <definedName name="Upload">'[4]Hardline Drop down'!$E$5</definedName>
    <definedName name="User1Col">#REF!</definedName>
    <definedName name="User1Col_2">"'file://192.168.20.8/beyond%20basic/users/yuette.zhang/appdata/local/microsoft/windows/temporary%20internet%20files/content.outlook/j6arrcw2/shopko%20mink%20to%20sherpa%20blanket%20commitment%2020140331.xls'#$''.$d$37"</definedName>
    <definedName name="User3Col">#REF!</definedName>
    <definedName name="User3Col_2">"'file://192.168.20.8/beyond%20basic/users/yuette.zhang/appdata/local/microsoft/windows/temporary%20internet%20files/content.outlook/j6arrcw2/shopko%20mink%20to%20sherpa%20blanket%20commitment%2020140331.xls'#$''.$e$37"</definedName>
    <definedName name="USPORTS">'[17]X-PORTS'!$I$5:$I$7</definedName>
    <definedName name="VENDOR_INFO">#REF!</definedName>
    <definedName name="VendorType">'[4]Hardline Drop down'!$F$5:$F$8</definedName>
    <definedName name="VGAssign">#REF!</definedName>
    <definedName name="VGAssign_2">"'file://192.168.20.8/beyond%20basic/users/yuette.zhang/appdata/local/microsoft/windows/temporary%20internet%20files/content.outlook/j6arrcw2/sears%20rs%20cotton%20blanekt%20commitment%2020140523.xls'#$''.$b$2"</definedName>
    <definedName name="WAREHOUSE">'[1]other data'!$BL$2:$BL$24</definedName>
    <definedName name="WEB_SIZE_CHART">#REF!</definedName>
    <definedName name="WIN">#REF!</definedName>
    <definedName name="Window_Treatments_Hardware_Accessories">#REF!</definedName>
    <definedName name="Window_Treatments_Hardware_Accessories.">#REF!</definedName>
    <definedName name="wood">[8]Sheet1!$EG$2:$EG$3</definedName>
    <definedName name="World1">[6]Lists!$H$6:$H$29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'[1]other data'!$BB$2:$BB$5</definedName>
    <definedName name="YNES">'[1]other data'!$BR$2:$BR$6</definedName>
    <definedName name="YOUT">#REF!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8" l="1"/>
  <c r="U4" i="8"/>
  <c r="U3" i="8"/>
  <c r="U2" i="8"/>
  <c r="AW3" i="8" l="1"/>
  <c r="AW4" i="8"/>
  <c r="AW5" i="8"/>
  <c r="AW2" i="8"/>
  <c r="BB5" i="8"/>
  <c r="BD5" i="8" s="1"/>
  <c r="AT5" i="8"/>
  <c r="AP5" i="8"/>
  <c r="AN5" i="8"/>
  <c r="AL5" i="8"/>
  <c r="AI5" i="8"/>
  <c r="AD5" i="8"/>
  <c r="AF5" i="8" s="1"/>
  <c r="AC5" i="8"/>
  <c r="T5" i="8"/>
  <c r="BB4" i="8"/>
  <c r="AQ4" i="8" s="1"/>
  <c r="AT4" i="8"/>
  <c r="AP4" i="8"/>
  <c r="AN4" i="8"/>
  <c r="AL4" i="8"/>
  <c r="AI4" i="8"/>
  <c r="AC4" i="8"/>
  <c r="AD4" i="8" s="1"/>
  <c r="AF4" i="8" s="1"/>
  <c r="T4" i="8"/>
  <c r="BB3" i="8"/>
  <c r="AQ3" i="8" s="1"/>
  <c r="AT3" i="8"/>
  <c r="AP3" i="8"/>
  <c r="AN3" i="8"/>
  <c r="AL3" i="8"/>
  <c r="AI3" i="8"/>
  <c r="AC3" i="8"/>
  <c r="AD3" i="8" s="1"/>
  <c r="AF3" i="8" s="1"/>
  <c r="T3" i="8"/>
  <c r="BB2" i="8"/>
  <c r="BD2" i="8" s="1"/>
  <c r="AT2" i="8"/>
  <c r="AP2" i="8"/>
  <c r="AN2" i="8"/>
  <c r="AL2" i="8"/>
  <c r="AI2" i="8"/>
  <c r="AC2" i="8"/>
  <c r="AD2" i="8" s="1"/>
  <c r="AF2" i="8" s="1"/>
  <c r="T2" i="8"/>
  <c r="AQ5" i="8" l="1"/>
  <c r="AJ2" i="8"/>
  <c r="AJ3" i="8"/>
  <c r="AJ5" i="8"/>
  <c r="AX5" i="8"/>
  <c r="AX3" i="8"/>
  <c r="AQ2" i="8"/>
  <c r="AX2" i="8" s="1"/>
  <c r="AJ4" i="8"/>
  <c r="AX4" i="8"/>
  <c r="BD4" i="8"/>
  <c r="BD3" i="8"/>
  <c r="AY5" i="8" l="1"/>
  <c r="AZ5" i="8" s="1"/>
  <c r="AY2" i="8"/>
  <c r="AZ2" i="8" s="1"/>
  <c r="AY3" i="8"/>
  <c r="AZ3" i="8" s="1"/>
  <c r="AY4" i="8"/>
  <c r="AZ4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W1" authorId="0" shapeId="0">
      <text>
        <r>
          <rPr>
            <sz val="11"/>
            <rFont val="Calibri"/>
            <family val="2"/>
          </rPr>
          <t>[JLA FOB CA Price Quote]*[Load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$]+[Dropship Charge]+[Load 1 $ (Fashion)]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BB1" authorId="0" shapeId="0">
      <text>
        <r>
          <rPr>
            <sz val="11"/>
            <rFont val="Calibri"/>
            <family val="2"/>
          </rPr>
          <t>[JLA FOB CA Price Quote (Value)]*1.05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price with drop ship charges])/[Suggested Retail Price]</t>
        </r>
      </text>
    </comment>
  </commentList>
</comments>
</file>

<file path=xl/sharedStrings.xml><?xml version="1.0" encoding="utf-8"?>
<sst xmlns="http://schemas.openxmlformats.org/spreadsheetml/2006/main" count="117" uniqueCount="78">
  <si>
    <t>Brand</t>
  </si>
  <si>
    <t>Package Type</t>
  </si>
  <si>
    <t>Royalty</t>
  </si>
  <si>
    <t>Licensor</t>
  </si>
  <si>
    <t>Normal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</si>
  <si>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</si>
  <si>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</si>
  <si>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</si>
  <si>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</si>
  <si>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</si>
  <si>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</si>
  <si>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</si>
  <si>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</si>
  <si>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</si>
  <si>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</si>
  <si>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</si>
  <si>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</si>
  <si>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</si>
  <si>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</si>
  <si>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</si>
  <si>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</si>
  <si>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</si>
  <si>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</si>
  <si>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</si>
  <si>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</si>
  <si>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</si>
  <si>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</si>
  <si>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</si>
  <si>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</si>
  <si>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</si>
  <si>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</si>
  <si>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</si>
  <si>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</si>
  <si>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</si>
  <si>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</si>
  <si>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</si>
  <si>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</si>
  <si>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</si>
  <si>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</si>
  <si>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</si>
  <si>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</si>
  <si>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</si>
  <si>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</si>
  <si>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</si>
  <si>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</si>
  <si>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</si>
  <si>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</si>
  <si>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</si>
  <si>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</si>
  <si>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</si>
  <si>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</si>
  <si>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</si>
  <si>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</si>
  <si>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</si>
  <si>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</si>
  <si>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Initial Rollout Forecast</t>
  </si>
  <si>
    <t>Product Category</t>
  </si>
  <si>
    <t>Piece</t>
  </si>
  <si>
    <t>Description-Short</t>
  </si>
  <si>
    <t>Unit of Measure</t>
  </si>
  <si>
    <t>JLA FOB CA/GA Price Quote (Value)</t>
  </si>
  <si>
    <t>Material-Short</t>
  </si>
  <si>
    <t>Customer Specific Attributes</t>
  </si>
  <si>
    <t>Heated Throw</t>
  </si>
  <si>
    <t>100% Polyester Electric Throw</t>
  </si>
  <si>
    <t>6301.10.0000</t>
  </si>
  <si>
    <t>50x60''</t>
  </si>
  <si>
    <t>Marled Dream Soft</t>
  </si>
  <si>
    <t>100% Polyester Serta Resist Dye Faux Feathersoft Heated Throw</t>
  </si>
  <si>
    <t>220gsm resist dye faux feathersoft to 200gsm Ivory sherpa, 100% Polyester, adjustable auto off controller, gift box package, 4pcs per carton</t>
  </si>
  <si>
    <t>Marled Black</t>
  </si>
  <si>
    <t>Marled Red</t>
  </si>
  <si>
    <t>Marled Green</t>
  </si>
  <si>
    <t>Marled Gray</t>
  </si>
  <si>
    <t>ST54-4793</t>
    <phoneticPr fontId="13" type="noConversion"/>
  </si>
  <si>
    <t>ST54-4794</t>
  </si>
  <si>
    <t>ST54-4795</t>
  </si>
  <si>
    <t>ST54-4796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</si>
</sst>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[$￥-804]#,##0.00;[Red][$￥-804]#,##0.00"/>
  </numFmts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10" fillId="0" borderId="0"/>
    <xf numFmtId="181" fontId="11" fillId="0" borderId="0"/>
    <xf numFmtId="0" fontId="11" fillId="0" borderId="0"/>
    <xf numFmtId="0" fontId="12" fillId="0" borderId="0"/>
    <xf numFmtId="0" fontId="3" fillId="0" borderId="0"/>
    <xf numFmtId="0" fontId="11" fillId="0" borderId="0"/>
    <xf numFmtId="0" fontId="12" fillId="0" borderId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8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77" fontId="8" fillId="3" borderId="1" xfId="1" applyNumberFormat="1" applyFont="1" applyFill="1" applyBorder="1" applyAlignment="1">
      <alignment wrapText="1"/>
    </xf>
    <xf numFmtId="177" fontId="1" fillId="6" borderId="2" xfId="0" applyNumberFormat="1" applyFont="1" applyFill="1" applyBorder="1" applyAlignment="1">
      <alignment horizontal="center" wrapText="1"/>
    </xf>
    <xf numFmtId="177" fontId="1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8" fillId="0" borderId="1" xfId="1" applyNumberFormat="1" applyFont="1" applyBorder="1" applyAlignment="1">
      <alignment wrapText="1"/>
    </xf>
    <xf numFmtId="177" fontId="8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7" fontId="8" fillId="4" borderId="1" xfId="1" applyNumberFormat="1" applyFont="1" applyFill="1" applyBorder="1" applyAlignment="1">
      <alignment wrapText="1"/>
    </xf>
    <xf numFmtId="10" fontId="8" fillId="4" borderId="1" xfId="1" applyNumberFormat="1" applyFont="1" applyFill="1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77" fontId="1" fillId="4" borderId="1" xfId="0" applyNumberFormat="1" applyFont="1" applyFill="1" applyBorder="1" applyAlignment="1">
      <alignment horizontal="center" wrapText="1"/>
    </xf>
    <xf numFmtId="0" fontId="1" fillId="5" borderId="1" xfId="4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79" fontId="0" fillId="0" borderId="0" xfId="0" applyNumberFormat="1" applyAlignment="1">
      <alignment wrapText="1"/>
    </xf>
    <xf numFmtId="179" fontId="1" fillId="0" borderId="1" xfId="0" applyNumberFormat="1" applyFont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8" fillId="0" borderId="1" xfId="1" applyNumberFormat="1" applyFont="1" applyBorder="1" applyAlignment="1">
      <alignment wrapText="1"/>
    </xf>
    <xf numFmtId="0" fontId="2" fillId="0" borderId="0" xfId="4" applyAlignment="1">
      <alignment wrapText="1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2" fillId="0" borderId="1" xfId="0" applyFont="1" applyBorder="1" applyAlignment="1"/>
    <xf numFmtId="0" fontId="2" fillId="0" borderId="1" xfId="4" applyBorder="1" applyAlignment="1"/>
    <xf numFmtId="0" fontId="5" fillId="6" borderId="1" xfId="0" applyFont="1" applyFill="1" applyBorder="1" applyAlignment="1"/>
    <xf numFmtId="49" fontId="2" fillId="5" borderId="1" xfId="0" applyNumberFormat="1" applyFont="1" applyFill="1" applyBorder="1" applyAlignment="1"/>
    <xf numFmtId="178" fontId="0" fillId="0" borderId="1" xfId="0" applyNumberFormat="1" applyBorder="1" applyAlignment="1"/>
    <xf numFmtId="2" fontId="0" fillId="0" borderId="1" xfId="0" applyNumberFormat="1" applyBorder="1" applyAlignment="1"/>
    <xf numFmtId="177" fontId="0" fillId="2" borderId="1" xfId="5" applyNumberFormat="1" applyFont="1" applyFill="1" applyBorder="1" applyAlignment="1"/>
    <xf numFmtId="177" fontId="0" fillId="0" borderId="2" xfId="0" applyNumberFormat="1" applyBorder="1" applyAlignment="1"/>
    <xf numFmtId="177" fontId="6" fillId="0" borderId="1" xfId="0" applyNumberFormat="1" applyFont="1" applyBorder="1" applyAlignment="1"/>
    <xf numFmtId="179" fontId="0" fillId="0" borderId="1" xfId="0" applyNumberFormat="1" applyBorder="1" applyAlignment="1"/>
    <xf numFmtId="1" fontId="2" fillId="0" borderId="1" xfId="0" applyNumberFormat="1" applyFont="1" applyBorder="1" applyAlignment="1"/>
    <xf numFmtId="180" fontId="0" fillId="2" borderId="1" xfId="0" applyNumberFormat="1" applyFill="1" applyBorder="1" applyAlignment="1"/>
    <xf numFmtId="1" fontId="0" fillId="2" borderId="1" xfId="0" applyNumberFormat="1" applyFill="1" applyBorder="1" applyAlignment="1"/>
    <xf numFmtId="177" fontId="0" fillId="2" borderId="1" xfId="0" applyNumberFormat="1" applyFill="1" applyBorder="1" applyAlignment="1"/>
    <xf numFmtId="10" fontId="0" fillId="0" borderId="1" xfId="0" applyNumberFormat="1" applyBorder="1" applyAlignment="1"/>
    <xf numFmtId="10" fontId="0" fillId="2" borderId="1" xfId="6" applyNumberFormat="1" applyFont="1" applyFill="1" applyBorder="1" applyAlignment="1"/>
    <xf numFmtId="1" fontId="0" fillId="0" borderId="1" xfId="0" applyNumberFormat="1" applyBorder="1" applyAlignment="1"/>
    <xf numFmtId="0" fontId="0" fillId="0" borderId="0" xfId="0" applyAlignment="1"/>
    <xf numFmtId="0" fontId="0" fillId="5" borderId="1" xfId="0" applyFill="1" applyBorder="1" applyAlignment="1"/>
  </cellXfs>
  <cellStyles count="14">
    <cellStyle name="Currency 2" xfId="5"/>
    <cellStyle name="Normal 2" xfId="4"/>
    <cellStyle name="Normal 2 18 2" xfId="1"/>
    <cellStyle name="Normal 2 34" xfId="13"/>
    <cellStyle name="Normal 285" xfId="9"/>
    <cellStyle name="Normal 285 2" xfId="12"/>
    <cellStyle name="Normal 3" xfId="7"/>
    <cellStyle name="Normal 4" xfId="10"/>
    <cellStyle name="Percent 2" xfId="6"/>
    <cellStyle name="Style 1" xfId="3"/>
    <cellStyle name="常规" xfId="0" builtinId="0"/>
    <cellStyle name="常规 18" xfId="8"/>
    <cellStyle name="样式 1 2" xfId="2"/>
    <cellStyle name="样式 1 2 3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</xdr:colOff>
      <xdr:row>1</xdr:row>
      <xdr:rowOff>533400</xdr:rowOff>
    </xdr:from>
    <xdr:ext cx="419100" cy="840104"/>
    <xdr:pic>
      <xdr:nvPicPr>
        <xdr:cNvPr id="2" name="图片 1">
          <a:extLst>
            <a:ext uri="{FF2B5EF4-FFF2-40B4-BE49-F238E27FC236}">
              <a16:creationId xmlns="" xmlns:a16="http://schemas.microsoft.com/office/drawing/2014/main" id="{BDE347BC-83FF-4269-A433-269C8A1F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" y="1889760"/>
          <a:ext cx="419100" cy="840104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PORTS"/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Lists"/>
      <sheetName val="SUBCATS INTERNAL USE"/>
      <sheetName val="DOMESTIC Worksheet"/>
    </sheetNames>
    <sheetDataSet>
      <sheetData sheetId="0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CLASSIC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s"/>
    </sheetNames>
    <sheetDataSet>
      <sheetData sheetId="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5"/>
  <sheetViews>
    <sheetView tabSelected="1" workbookViewId="0">
      <selection activeCell="N10" sqref="A10:N10"/>
    </sheetView>
  </sheetViews>
  <sheetFormatPr defaultColWidth="9.140625" defaultRowHeight="15"/>
  <cols>
    <col min="1" max="1" width="10.140625" style="1" customWidth="1"/>
    <col min="2" max="2" width="7.140625" style="2" customWidth="1"/>
    <col min="3" max="3" width="8.42578125" style="2" customWidth="1"/>
    <col min="4" max="4" width="7.85546875" style="2" customWidth="1"/>
    <col min="5" max="5" width="12.140625" style="2" customWidth="1"/>
    <col min="6" max="6" width="11.28515625" style="2" customWidth="1"/>
    <col min="7" max="7" width="9.140625" style="2" customWidth="1"/>
    <col min="8" max="8" width="15.42578125" style="2" customWidth="1"/>
    <col min="9" max="9" width="11.140625" style="2" customWidth="1"/>
    <col min="10" max="10" width="18.5703125" style="2" customWidth="1"/>
    <col min="11" max="11" width="8.42578125" style="33" customWidth="1"/>
    <col min="12" max="12" width="13.140625" style="2" customWidth="1"/>
    <col min="13" max="13" width="8.42578125" style="2" customWidth="1"/>
    <col min="14" max="14" width="14.85546875" style="2" customWidth="1"/>
    <col min="15" max="15" width="12.5703125" style="2" customWidth="1"/>
    <col min="16" max="16" width="12.28515625" style="2" customWidth="1"/>
    <col min="17" max="17" width="8.85546875" style="2" customWidth="1"/>
    <col min="18" max="18" width="11.140625" style="3" customWidth="1"/>
    <col min="19" max="19" width="9.85546875" style="4" customWidth="1"/>
    <col min="20" max="20" width="12" style="5" customWidth="1"/>
    <col min="21" max="21" width="11.140625" style="5" customWidth="1"/>
    <col min="22" max="22" width="8.140625" style="5" customWidth="1"/>
    <col min="23" max="23" width="9.42578125" style="2" customWidth="1"/>
    <col min="24" max="24" width="11" style="29" customWidth="1"/>
    <col min="25" max="25" width="13.140625" style="29" customWidth="1"/>
    <col min="26" max="26" width="11.140625" style="29" customWidth="1"/>
    <col min="27" max="27" width="12.85546875" style="4" customWidth="1"/>
    <col min="28" max="28" width="9.42578125" style="6" customWidth="1"/>
    <col min="29" max="29" width="13" style="31" customWidth="1"/>
    <col min="30" max="30" width="14.140625" style="6" customWidth="1"/>
    <col min="31" max="31" width="13.85546875" style="2" customWidth="1"/>
    <col min="32" max="32" width="13.85546875" style="5" customWidth="1"/>
    <col min="33" max="33" width="7.85546875" style="2" customWidth="1"/>
    <col min="34" max="34" width="8.42578125" style="7" customWidth="1"/>
    <col min="35" max="35" width="12.42578125" style="5" customWidth="1"/>
    <col min="36" max="36" width="8.85546875" style="5" customWidth="1"/>
    <col min="37" max="37" width="7.85546875" style="7" customWidth="1"/>
    <col min="38" max="38" width="5.85546875" style="5" customWidth="1"/>
    <col min="39" max="39" width="12.5703125" style="7" customWidth="1"/>
    <col min="40" max="40" width="8.5703125" style="5" customWidth="1"/>
    <col min="41" max="41" width="11.5703125" style="7" customWidth="1"/>
    <col min="42" max="43" width="10.85546875" style="5" customWidth="1"/>
    <col min="44" max="44" width="8.42578125" style="2" customWidth="1"/>
    <col min="45" max="45" width="9.5703125" style="7" customWidth="1"/>
    <col min="46" max="46" width="10" style="5" customWidth="1"/>
    <col min="47" max="47" width="9.5703125" style="5" customWidth="1"/>
    <col min="48" max="48" width="11.85546875" style="7" customWidth="1"/>
    <col min="49" max="49" width="11.140625" style="7" customWidth="1"/>
    <col min="50" max="50" width="11.42578125" style="5" customWidth="1"/>
    <col min="51" max="51" width="11.5703125" style="5" customWidth="1"/>
    <col min="52" max="52" width="8.7109375" style="5" customWidth="1"/>
    <col min="53" max="53" width="12.140625" style="7" customWidth="1"/>
    <col min="54" max="54" width="12.140625" style="6" customWidth="1"/>
    <col min="55" max="55" width="9.5703125" style="2" customWidth="1"/>
    <col min="56" max="56" width="9.140625" style="2" customWidth="1"/>
    <col min="57" max="16384" width="9.140625" style="2"/>
  </cols>
  <sheetData>
    <row r="1" spans="1:57" ht="63.6" customHeight="1">
      <c r="A1" s="8" t="s">
        <v>8</v>
      </c>
      <c r="B1" s="8" t="s">
        <v>9</v>
      </c>
      <c r="C1" s="27" t="s">
        <v>10</v>
      </c>
      <c r="D1" s="28" t="s">
        <v>0</v>
      </c>
      <c r="E1" s="28" t="s">
        <v>3</v>
      </c>
      <c r="F1" s="10" t="s">
        <v>56</v>
      </c>
      <c r="G1" s="27" t="s">
        <v>11</v>
      </c>
      <c r="H1" s="9" t="s">
        <v>12</v>
      </c>
      <c r="I1" s="26" t="s">
        <v>58</v>
      </c>
      <c r="J1" s="9" t="s">
        <v>13</v>
      </c>
      <c r="K1" s="26" t="s">
        <v>61</v>
      </c>
      <c r="L1" s="9" t="s">
        <v>14</v>
      </c>
      <c r="M1" s="9" t="s">
        <v>15</v>
      </c>
      <c r="N1" s="27" t="s">
        <v>16</v>
      </c>
      <c r="O1" s="27" t="s">
        <v>17</v>
      </c>
      <c r="P1" s="27" t="s">
        <v>62</v>
      </c>
      <c r="Q1" s="26" t="s">
        <v>59</v>
      </c>
      <c r="R1" s="11" t="s">
        <v>18</v>
      </c>
      <c r="S1" s="12" t="s">
        <v>19</v>
      </c>
      <c r="T1" s="13" t="s">
        <v>20</v>
      </c>
      <c r="U1" s="14" t="s">
        <v>21</v>
      </c>
      <c r="V1" s="15" t="s">
        <v>22</v>
      </c>
      <c r="W1" s="16" t="s">
        <v>1</v>
      </c>
      <c r="X1" s="30" t="s">
        <v>23</v>
      </c>
      <c r="Y1" s="30" t="s">
        <v>24</v>
      </c>
      <c r="Z1" s="30" t="s">
        <v>25</v>
      </c>
      <c r="AA1" s="17" t="s">
        <v>26</v>
      </c>
      <c r="AB1" s="18" t="s">
        <v>27</v>
      </c>
      <c r="AC1" s="32" t="s">
        <v>28</v>
      </c>
      <c r="AD1" s="19" t="s">
        <v>29</v>
      </c>
      <c r="AE1" s="8" t="s">
        <v>30</v>
      </c>
      <c r="AF1" s="20" t="s">
        <v>31</v>
      </c>
      <c r="AG1" s="8" t="s">
        <v>32</v>
      </c>
      <c r="AH1" s="21" t="s">
        <v>33</v>
      </c>
      <c r="AI1" s="20" t="s">
        <v>34</v>
      </c>
      <c r="AJ1" s="20" t="s">
        <v>35</v>
      </c>
      <c r="AK1" s="21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0" t="s">
        <v>42</v>
      </c>
      <c r="AR1" s="16" t="s">
        <v>43</v>
      </c>
      <c r="AS1" s="21" t="s">
        <v>44</v>
      </c>
      <c r="AT1" s="20" t="s">
        <v>45</v>
      </c>
      <c r="AU1" s="16" t="s">
        <v>46</v>
      </c>
      <c r="AV1" s="21" t="s">
        <v>47</v>
      </c>
      <c r="AW1" s="20" t="s">
        <v>48</v>
      </c>
      <c r="AX1" s="20" t="s">
        <v>49</v>
      </c>
      <c r="AY1" s="22" t="s">
        <v>50</v>
      </c>
      <c r="AZ1" s="23" t="s">
        <v>51</v>
      </c>
      <c r="BA1" s="24" t="s">
        <v>60</v>
      </c>
      <c r="BB1" s="23" t="s">
        <v>52</v>
      </c>
      <c r="BC1" s="25" t="s">
        <v>53</v>
      </c>
      <c r="BD1" s="23" t="s">
        <v>54</v>
      </c>
      <c r="BE1" s="18" t="s">
        <v>55</v>
      </c>
    </row>
    <row r="2" spans="1:57" s="54" customFormat="1">
      <c r="A2" s="35">
        <v>1</v>
      </c>
      <c r="B2" s="36"/>
      <c r="C2" s="36"/>
      <c r="D2" s="36" t="s">
        <v>7</v>
      </c>
      <c r="E2" s="36" t="s">
        <v>6</v>
      </c>
      <c r="F2" s="36" t="s">
        <v>5</v>
      </c>
      <c r="G2" s="37" t="s">
        <v>67</v>
      </c>
      <c r="H2" s="37" t="s">
        <v>68</v>
      </c>
      <c r="I2" s="36" t="s">
        <v>63</v>
      </c>
      <c r="J2" s="37" t="s">
        <v>69</v>
      </c>
      <c r="K2" s="38" t="s">
        <v>64</v>
      </c>
      <c r="L2" s="37" t="s">
        <v>66</v>
      </c>
      <c r="M2" s="37" t="s">
        <v>70</v>
      </c>
      <c r="N2" s="39" t="s">
        <v>74</v>
      </c>
      <c r="O2" s="40"/>
      <c r="P2" s="36"/>
      <c r="Q2" s="36" t="s">
        <v>57</v>
      </c>
      <c r="R2" s="41"/>
      <c r="S2" s="42">
        <v>7.8</v>
      </c>
      <c r="T2" s="43">
        <f>IF(ISERROR(R2/S2),"",R2/S2)</f>
        <v>0</v>
      </c>
      <c r="U2" s="44" t="e">
        <f>#REF!</f>
        <v>#REF!</v>
      </c>
      <c r="V2" s="45">
        <v>13</v>
      </c>
      <c r="W2" s="36" t="s">
        <v>4</v>
      </c>
      <c r="X2" s="46">
        <v>70.8</v>
      </c>
      <c r="Y2" s="46">
        <v>24.5</v>
      </c>
      <c r="Z2" s="46">
        <v>30</v>
      </c>
      <c r="AA2" s="42"/>
      <c r="AB2" s="47">
        <v>4</v>
      </c>
      <c r="AC2" s="48">
        <f>IF(X2="","",X2*Y2*Z2/1000000)</f>
        <v>5.1999999999999998E-2</v>
      </c>
      <c r="AD2" s="49">
        <f>IF(AB2="","",65/AC2*AB2)</f>
        <v>5000</v>
      </c>
      <c r="AE2" s="36">
        <v>3800</v>
      </c>
      <c r="AF2" s="50">
        <f>IF(ISERROR(AE2/AD2),"",AE2/AD2)</f>
        <v>0.76</v>
      </c>
      <c r="AG2" s="36" t="s">
        <v>65</v>
      </c>
      <c r="AH2" s="51">
        <v>0.214</v>
      </c>
      <c r="AI2" s="50" t="str">
        <f>IF(ISERROR(U2*AH2),"",U2*AH2)</f>
        <v/>
      </c>
      <c r="AJ2" s="50" t="str">
        <f>IF(ISERROR(U2+AF2+AI2),"",U2+AF2+AI2)</f>
        <v/>
      </c>
      <c r="AK2" s="51">
        <v>0.05</v>
      </c>
      <c r="AL2" s="50">
        <f t="shared" ref="AL2:AL5" si="0">IF(ISERROR(BA2*AK2),"",BA2*AK2)</f>
        <v>1.69</v>
      </c>
      <c r="AM2" s="51">
        <v>0.08</v>
      </c>
      <c r="AN2" s="50">
        <f t="shared" ref="AN2:AN5" si="1">IF(ISERROR(BA2*AM2),"",BA2*AM2)</f>
        <v>2.71</v>
      </c>
      <c r="AO2" s="51">
        <v>0.1</v>
      </c>
      <c r="AP2" s="50">
        <f t="shared" ref="AP2:AP5" si="2">IF(ISERROR(BA2*AO2),"",BA2*AO2)</f>
        <v>3.39</v>
      </c>
      <c r="AQ2" s="50">
        <f>IF((BB2-BA2)&lt;2.5,2.5-(BB2-BA2),0)</f>
        <v>0.81</v>
      </c>
      <c r="AR2" s="36" t="s">
        <v>2</v>
      </c>
      <c r="AS2" s="51">
        <v>5.5E-2</v>
      </c>
      <c r="AT2" s="50">
        <f t="shared" ref="AT2:AT5" si="3">IF(ISERROR(BA2*AS2),"",BA2*AS2)</f>
        <v>1.86</v>
      </c>
      <c r="AU2" s="36"/>
      <c r="AV2" s="51"/>
      <c r="AW2" s="50">
        <f>IF(ISERROR(BA2*AV2),"",BA2*AV2)</f>
        <v>0</v>
      </c>
      <c r="AX2" s="50">
        <f>IF(ISERROR(AL2+AN2+AP2+AQ2+AT2+AW2),"",AL2+AN2+AP2+AQ2+AT2+AW2)</f>
        <v>10.46</v>
      </c>
      <c r="AY2" s="50" t="str">
        <f t="shared" ref="AY2:AY5" si="4">IF(ISERROR(AJ2+AX2),"",AJ2+AX2)</f>
        <v/>
      </c>
      <c r="AZ2" s="52" t="str">
        <f>IF(ISERROR((BA2-AY2)/BA2),"",(BA2-AY2)/BA2)</f>
        <v/>
      </c>
      <c r="BA2" s="34">
        <v>33.869999999999997</v>
      </c>
      <c r="BB2" s="50">
        <f>IF(ISERROR(BA2*1.05),"",BA2*1.05)</f>
        <v>35.56</v>
      </c>
      <c r="BC2" s="34">
        <v>74.989999999999995</v>
      </c>
      <c r="BD2" s="52">
        <f>IF(ISERROR((BC2-BB2)/BC2),"",(BC2-BB2)/BC2)</f>
        <v>0.52580000000000005</v>
      </c>
      <c r="BE2" s="53"/>
    </row>
    <row r="3" spans="1:57" s="54" customFormat="1">
      <c r="A3" s="35">
        <v>2</v>
      </c>
      <c r="B3" s="36"/>
      <c r="C3" s="36"/>
      <c r="D3" s="36" t="s">
        <v>7</v>
      </c>
      <c r="E3" s="36" t="s">
        <v>6</v>
      </c>
      <c r="F3" s="36" t="s">
        <v>5</v>
      </c>
      <c r="G3" s="37" t="s">
        <v>67</v>
      </c>
      <c r="H3" s="37" t="s">
        <v>68</v>
      </c>
      <c r="I3" s="36" t="s">
        <v>63</v>
      </c>
      <c r="J3" s="37" t="s">
        <v>69</v>
      </c>
      <c r="K3" s="38" t="s">
        <v>64</v>
      </c>
      <c r="L3" s="37" t="s">
        <v>66</v>
      </c>
      <c r="M3" s="37" t="s">
        <v>71</v>
      </c>
      <c r="N3" s="39" t="s">
        <v>75</v>
      </c>
      <c r="O3" s="40"/>
      <c r="P3" s="36"/>
      <c r="Q3" s="36" t="s">
        <v>57</v>
      </c>
      <c r="R3" s="41"/>
      <c r="S3" s="42">
        <v>7.8</v>
      </c>
      <c r="T3" s="43">
        <f t="shared" ref="T3:T5" si="5">IF(ISERROR(R3/S3),"",R3/S3)</f>
        <v>0</v>
      </c>
      <c r="U3" s="44" t="e">
        <f>#REF!</f>
        <v>#REF!</v>
      </c>
      <c r="V3" s="45">
        <v>13</v>
      </c>
      <c r="W3" s="36" t="s">
        <v>4</v>
      </c>
      <c r="X3" s="46">
        <v>70.8</v>
      </c>
      <c r="Y3" s="46">
        <v>24.5</v>
      </c>
      <c r="Z3" s="46">
        <v>30</v>
      </c>
      <c r="AA3" s="42"/>
      <c r="AB3" s="47">
        <v>4</v>
      </c>
      <c r="AC3" s="48">
        <f t="shared" ref="AC3:AC5" si="6">IF(X3="","",X3*Y3*Z3/1000000)</f>
        <v>5.1999999999999998E-2</v>
      </c>
      <c r="AD3" s="49">
        <f t="shared" ref="AD3:AD5" si="7">IF(AB3="","",65/AC3*AB3)</f>
        <v>5000</v>
      </c>
      <c r="AE3" s="36">
        <v>3800</v>
      </c>
      <c r="AF3" s="50">
        <f t="shared" ref="AF3:AF5" si="8">IF(ISERROR(AE3/AD3),"",AE3/AD3)</f>
        <v>0.76</v>
      </c>
      <c r="AG3" s="36" t="s">
        <v>65</v>
      </c>
      <c r="AH3" s="51">
        <v>0.214</v>
      </c>
      <c r="AI3" s="50" t="str">
        <f t="shared" ref="AI3:AI5" si="9">IF(ISERROR(U3*AH3),"",U3*AH3)</f>
        <v/>
      </c>
      <c r="AJ3" s="50" t="str">
        <f t="shared" ref="AJ3:AJ5" si="10">IF(ISERROR(U3+AF3+AI3),"",U3+AF3+AI3)</f>
        <v/>
      </c>
      <c r="AK3" s="51">
        <v>0.05</v>
      </c>
      <c r="AL3" s="50">
        <f t="shared" si="0"/>
        <v>1.69</v>
      </c>
      <c r="AM3" s="51">
        <v>0.08</v>
      </c>
      <c r="AN3" s="50">
        <f t="shared" si="1"/>
        <v>2.71</v>
      </c>
      <c r="AO3" s="51">
        <v>0.1</v>
      </c>
      <c r="AP3" s="50">
        <f t="shared" si="2"/>
        <v>3.39</v>
      </c>
      <c r="AQ3" s="50">
        <f t="shared" ref="AQ3:AQ5" si="11">IF((BB3-BA3)&lt;2.5,2.5-(BB3-BA3),0)</f>
        <v>0.81</v>
      </c>
      <c r="AR3" s="36" t="s">
        <v>2</v>
      </c>
      <c r="AS3" s="51">
        <v>5.5E-2</v>
      </c>
      <c r="AT3" s="50">
        <f t="shared" si="3"/>
        <v>1.86</v>
      </c>
      <c r="AU3" s="36"/>
      <c r="AV3" s="51"/>
      <c r="AW3" s="50">
        <f t="shared" ref="AW3:AW5" si="12">IF(ISERROR(BA3*AV3),"",BA3*AV3)</f>
        <v>0</v>
      </c>
      <c r="AX3" s="50">
        <f t="shared" ref="AX3:AX5" si="13">IF(ISERROR(AL3+AN3+AP3+AQ3+AT3+AW3),"",AL3+AN3+AP3+AQ3+AT3+AW3)</f>
        <v>10.46</v>
      </c>
      <c r="AY3" s="50" t="str">
        <f t="shared" si="4"/>
        <v/>
      </c>
      <c r="AZ3" s="52" t="str">
        <f t="shared" ref="AZ3:AZ5" si="14">IF(ISERROR((BA3-AY3)/BA3),"",(BA3-AY3)/BA3)</f>
        <v/>
      </c>
      <c r="BA3" s="34">
        <v>33.869999999999997</v>
      </c>
      <c r="BB3" s="50">
        <f t="shared" ref="BB3:BB5" si="15">IF(ISERROR(BA3*1.05),"",BA3*1.05)</f>
        <v>35.56</v>
      </c>
      <c r="BC3" s="34">
        <v>74.989999999999995</v>
      </c>
      <c r="BD3" s="52">
        <f t="shared" ref="BD3:BD5" si="16">IF(ISERROR((BC3-BB3)/BC3),"",(BC3-BB3)/BC3)</f>
        <v>0.52580000000000005</v>
      </c>
      <c r="BE3" s="53"/>
    </row>
    <row r="4" spans="1:57" s="54" customFormat="1">
      <c r="A4" s="35">
        <v>3</v>
      </c>
      <c r="B4" s="36"/>
      <c r="C4" s="36"/>
      <c r="D4" s="36" t="s">
        <v>7</v>
      </c>
      <c r="E4" s="36" t="s">
        <v>6</v>
      </c>
      <c r="F4" s="36" t="s">
        <v>5</v>
      </c>
      <c r="G4" s="37" t="s">
        <v>67</v>
      </c>
      <c r="H4" s="37" t="s">
        <v>68</v>
      </c>
      <c r="I4" s="36" t="s">
        <v>63</v>
      </c>
      <c r="J4" s="37" t="s">
        <v>69</v>
      </c>
      <c r="K4" s="38" t="s">
        <v>64</v>
      </c>
      <c r="L4" s="37" t="s">
        <v>66</v>
      </c>
      <c r="M4" s="37" t="s">
        <v>72</v>
      </c>
      <c r="N4" s="39" t="s">
        <v>76</v>
      </c>
      <c r="O4" s="40"/>
      <c r="P4" s="36"/>
      <c r="Q4" s="36" t="s">
        <v>57</v>
      </c>
      <c r="R4" s="41"/>
      <c r="S4" s="42">
        <v>7.8</v>
      </c>
      <c r="T4" s="43">
        <f t="shared" si="5"/>
        <v>0</v>
      </c>
      <c r="U4" s="44" t="e">
        <f>#REF!</f>
        <v>#REF!</v>
      </c>
      <c r="V4" s="45">
        <v>13</v>
      </c>
      <c r="W4" s="36" t="s">
        <v>4</v>
      </c>
      <c r="X4" s="46">
        <v>70.8</v>
      </c>
      <c r="Y4" s="46">
        <v>24.5</v>
      </c>
      <c r="Z4" s="46">
        <v>30</v>
      </c>
      <c r="AA4" s="42"/>
      <c r="AB4" s="47">
        <v>4</v>
      </c>
      <c r="AC4" s="48">
        <f t="shared" si="6"/>
        <v>5.1999999999999998E-2</v>
      </c>
      <c r="AD4" s="49">
        <f t="shared" si="7"/>
        <v>5000</v>
      </c>
      <c r="AE4" s="36">
        <v>3800</v>
      </c>
      <c r="AF4" s="50">
        <f t="shared" si="8"/>
        <v>0.76</v>
      </c>
      <c r="AG4" s="36" t="s">
        <v>65</v>
      </c>
      <c r="AH4" s="51">
        <v>0.214</v>
      </c>
      <c r="AI4" s="50" t="str">
        <f t="shared" si="9"/>
        <v/>
      </c>
      <c r="AJ4" s="50" t="str">
        <f t="shared" si="10"/>
        <v/>
      </c>
      <c r="AK4" s="51">
        <v>0.05</v>
      </c>
      <c r="AL4" s="50">
        <f t="shared" si="0"/>
        <v>1.69</v>
      </c>
      <c r="AM4" s="51">
        <v>0.08</v>
      </c>
      <c r="AN4" s="50">
        <f t="shared" si="1"/>
        <v>2.71</v>
      </c>
      <c r="AO4" s="51">
        <v>0.1</v>
      </c>
      <c r="AP4" s="50">
        <f t="shared" si="2"/>
        <v>3.39</v>
      </c>
      <c r="AQ4" s="50">
        <f t="shared" si="11"/>
        <v>0.81</v>
      </c>
      <c r="AR4" s="36" t="s">
        <v>2</v>
      </c>
      <c r="AS4" s="51">
        <v>5.5E-2</v>
      </c>
      <c r="AT4" s="50">
        <f t="shared" si="3"/>
        <v>1.86</v>
      </c>
      <c r="AU4" s="36"/>
      <c r="AV4" s="51"/>
      <c r="AW4" s="50">
        <f t="shared" si="12"/>
        <v>0</v>
      </c>
      <c r="AX4" s="50">
        <f t="shared" si="13"/>
        <v>10.46</v>
      </c>
      <c r="AY4" s="50" t="str">
        <f t="shared" si="4"/>
        <v/>
      </c>
      <c r="AZ4" s="52" t="str">
        <f t="shared" si="14"/>
        <v/>
      </c>
      <c r="BA4" s="34">
        <v>33.869999999999997</v>
      </c>
      <c r="BB4" s="50">
        <f t="shared" si="15"/>
        <v>35.56</v>
      </c>
      <c r="BC4" s="34">
        <v>74.989999999999995</v>
      </c>
      <c r="BD4" s="52">
        <f t="shared" si="16"/>
        <v>0.52580000000000005</v>
      </c>
      <c r="BE4" s="53"/>
    </row>
    <row r="5" spans="1:57" s="54" customFormat="1">
      <c r="A5" s="35">
        <v>4</v>
      </c>
      <c r="B5" s="36"/>
      <c r="C5" s="36"/>
      <c r="D5" s="36" t="s">
        <v>7</v>
      </c>
      <c r="E5" s="36" t="s">
        <v>6</v>
      </c>
      <c r="F5" s="36" t="s">
        <v>5</v>
      </c>
      <c r="G5" s="37" t="s">
        <v>67</v>
      </c>
      <c r="H5" s="37" t="s">
        <v>68</v>
      </c>
      <c r="I5" s="36" t="s">
        <v>63</v>
      </c>
      <c r="J5" s="37" t="s">
        <v>69</v>
      </c>
      <c r="K5" s="38" t="s">
        <v>64</v>
      </c>
      <c r="L5" s="37" t="s">
        <v>66</v>
      </c>
      <c r="M5" s="37" t="s">
        <v>73</v>
      </c>
      <c r="N5" s="39" t="s">
        <v>77</v>
      </c>
      <c r="O5" s="55"/>
      <c r="P5" s="36"/>
      <c r="Q5" s="36" t="s">
        <v>57</v>
      </c>
      <c r="R5" s="41"/>
      <c r="S5" s="42">
        <v>7.8</v>
      </c>
      <c r="T5" s="43">
        <f t="shared" si="5"/>
        <v>0</v>
      </c>
      <c r="U5" s="44" t="e">
        <f>#REF!</f>
        <v>#REF!</v>
      </c>
      <c r="V5" s="45">
        <v>13</v>
      </c>
      <c r="W5" s="36" t="s">
        <v>4</v>
      </c>
      <c r="X5" s="46">
        <v>70.8</v>
      </c>
      <c r="Y5" s="46">
        <v>24.5</v>
      </c>
      <c r="Z5" s="46">
        <v>30</v>
      </c>
      <c r="AA5" s="42"/>
      <c r="AB5" s="53">
        <v>4</v>
      </c>
      <c r="AC5" s="48">
        <f t="shared" si="6"/>
        <v>5.1999999999999998E-2</v>
      </c>
      <c r="AD5" s="49">
        <f t="shared" si="7"/>
        <v>5000</v>
      </c>
      <c r="AE5" s="36">
        <v>3800</v>
      </c>
      <c r="AF5" s="50">
        <f t="shared" si="8"/>
        <v>0.76</v>
      </c>
      <c r="AG5" s="36" t="s">
        <v>65</v>
      </c>
      <c r="AH5" s="51">
        <v>0.214</v>
      </c>
      <c r="AI5" s="50" t="str">
        <f t="shared" si="9"/>
        <v/>
      </c>
      <c r="AJ5" s="50" t="str">
        <f t="shared" si="10"/>
        <v/>
      </c>
      <c r="AK5" s="51">
        <v>0.05</v>
      </c>
      <c r="AL5" s="50">
        <f t="shared" si="0"/>
        <v>1.69</v>
      </c>
      <c r="AM5" s="51">
        <v>0.08</v>
      </c>
      <c r="AN5" s="50">
        <f t="shared" si="1"/>
        <v>2.71</v>
      </c>
      <c r="AO5" s="51">
        <v>0.1</v>
      </c>
      <c r="AP5" s="50">
        <f t="shared" si="2"/>
        <v>3.39</v>
      </c>
      <c r="AQ5" s="50">
        <f t="shared" si="11"/>
        <v>0.81</v>
      </c>
      <c r="AR5" s="36" t="s">
        <v>2</v>
      </c>
      <c r="AS5" s="51">
        <v>5.5E-2</v>
      </c>
      <c r="AT5" s="50">
        <f t="shared" si="3"/>
        <v>1.86</v>
      </c>
      <c r="AU5" s="36"/>
      <c r="AV5" s="51"/>
      <c r="AW5" s="50">
        <f t="shared" si="12"/>
        <v>0</v>
      </c>
      <c r="AX5" s="50">
        <f t="shared" si="13"/>
        <v>10.46</v>
      </c>
      <c r="AY5" s="50" t="str">
        <f t="shared" si="4"/>
        <v/>
      </c>
      <c r="AZ5" s="52" t="str">
        <f t="shared" si="14"/>
        <v/>
      </c>
      <c r="BA5" s="34">
        <v>33.869999999999997</v>
      </c>
      <c r="BB5" s="50">
        <f t="shared" si="15"/>
        <v>35.56</v>
      </c>
      <c r="BC5" s="34">
        <v>74.989999999999995</v>
      </c>
      <c r="BD5" s="52">
        <f t="shared" si="16"/>
        <v>0.52580000000000005</v>
      </c>
      <c r="BE5" s="53"/>
    </row>
  </sheetData>
  <sheetProtection insertRows="0" deleteRows="0" sort="0"/>
  <protectedRanges>
    <protectedRange sqref="L2:M5 BA1 O2:BE5 L6:BB236 A2:J236" name="Range1"/>
    <protectedRange sqref="K2:K241" name="Range1_1"/>
  </protectedRanges>
  <phoneticPr fontId="7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#REF!</xm:f>
          </x14:formula1>
          <xm:sqref>E2:E5</xm:sqref>
        </x14:dataValidation>
        <x14:dataValidation type="list" allowBlank="1" showInputMessage="1" showErrorMessage="1">
          <x14:formula1>
            <xm:f>#REF!</xm:f>
          </x14:formula1>
          <xm:sqref>D2:D5</xm:sqref>
        </x14:dataValidation>
        <x14:dataValidation type="list" allowBlank="1" showInputMessage="1" showErrorMessage="1">
          <x14:formula1>
            <xm:f>#REF!</xm:f>
          </x14:formula1>
          <xm:sqref>W2:W5</xm:sqref>
        </x14:dataValidation>
        <x14:dataValidation type="list" allowBlank="1" showInputMessage="1" showErrorMessage="1">
          <x14:formula1>
            <xm:f>#REF!</xm:f>
          </x14:formula1>
          <xm:sqref>Q2:Q5</xm:sqref>
        </x14:dataValidation>
        <x14:dataValidation type="list" allowBlank="1" showInputMessage="1" showErrorMessage="1">
          <x14:formula1>
            <xm:f>#REF!</xm:f>
          </x14:formula1>
          <xm:sqref>F2:F5</xm:sqref>
        </x14:dataValidation>
        <x14:dataValidation type="list" allowBlank="1" showInputMessage="1" showErrorMessage="1">
          <x14:formula1>
            <xm:f>#REF!</xm:f>
          </x14:formula1>
          <xm:sqref>P2:P5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2026-04-14T05:19:23Z</dcterms:modified>
</cp:coreProperties>
</file>