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ACC">#REF!</definedName>
    <definedName name="Acol">#REF!</definedName>
    <definedName name="AD">'[3]other data'!$T$2:$T$5</definedName>
    <definedName name="ADUL">#REF!</definedName>
    <definedName name="ALLOCATE">[4]comments!$F$3:$F$21</definedName>
    <definedName name="APL">#REF!</definedName>
    <definedName name="ART">#REF!</definedName>
    <definedName name="Artwork">#REF!</definedName>
    <definedName name="as" localSheetId="0">'[5]1-Import Product Data Sheet'!$X$2</definedName>
    <definedName name="as">'[6]1-Import Product Data Sheet'!$X$2</definedName>
    <definedName name="AssortedSKU_Range">[7]Mapping!$J$2:$J$3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 localSheetId="0">[8]Lists!$I$6:$I$29</definedName>
    <definedName name="bigidea">[9]Lists!$I$6:$I$29</definedName>
    <definedName name="Blankets_Throws">#REF!</definedName>
    <definedName name="BLK">#REF!</definedName>
    <definedName name="Brand">'[10]1-Import Product Data Sheet'!$N$102:$N$144</definedName>
    <definedName name="Branded" localSheetId="0">[8]Lists!$F$6:$F$38</definedName>
    <definedName name="Branded">[9]Lists!$F$6:$F$38</definedName>
    <definedName name="brands">'[3]other data'!$K$2:$K$48</definedName>
    <definedName name="BuyUnits_Range">[7]Mapping!$B$2:$B$55</definedName>
    <definedName name="ca_available_Range">[7]Mapping!$AB$2:$AB$5</definedName>
    <definedName name="ca_Compliant_Range">[7]Mapping!$BJ$2:$BJ$4</definedName>
    <definedName name="ca_CompliantReason_Range">[7]Mapping!$BL$2:$BL$13</definedName>
    <definedName name="ca_SisVendor_Range">[7]Mapping!$BH$2:$BH$3</definedName>
    <definedName name="ca_stuffedarticlesreg_Range">[7]Mapping!$AD$2:$AD$6</definedName>
    <definedName name="Case_Freight_Range">[7]Mapping!$F$2:$F$19</definedName>
    <definedName name="CATEGORY" localSheetId="0">[11]Sheet1!$DW$2:$DW$3</definedName>
    <definedName name="CATEGORY">[12]Sheet1!$DW$2:$DW$3</definedName>
    <definedName name="categoryfinal">'[13]Import Quote Sheet'!$A$90:$A$190</definedName>
    <definedName name="chargeback">'[3]other data'!$B$2:$B$6</definedName>
    <definedName name="color" localSheetId="0">[8]Lists!$J$6:$J$29</definedName>
    <definedName name="color">[9]Lists!$J$6:$J$29</definedName>
    <definedName name="colour" localSheetId="0">[11]Sheet1!$EH$2:$EH$3</definedName>
    <definedName name="colour">[12]Sheet1!$EH$2:$EH$3</definedName>
    <definedName name="COO_Dest">[7]COO!$D$1:$D$3:'[7]COO'!$D$2</definedName>
    <definedName name="COOCountry_Range">[7]Mapping!$R$2:$R$245</definedName>
    <definedName name="COODest_Range">[7]Mapping!$P$2:$P$3</definedName>
    <definedName name="CostCol">#REF!</definedName>
    <definedName name="countries">'[3]other data'!$I$3:$I$249</definedName>
    <definedName name="Cycle" localSheetId="0">[8]Lists!$E$6:$E$30</definedName>
    <definedName name="Cycle">[9]Lists!$E$6:$E$30</definedName>
    <definedName name="d">[14]Mapping!$AR$2:$AR$84</definedName>
    <definedName name="DDEmsg">#REF!</definedName>
    <definedName name="dealPricing_Range">[7]Mapping!$BD$2:$BD$3</definedName>
    <definedName name="Decorative_Accessories">#REF!</definedName>
    <definedName name="Decorative_Pillows_Inserts_Covers">#REF!</definedName>
    <definedName name="den" localSheetId="0">[8]Lists!$L$6:$L$29</definedName>
    <definedName name="den">[9]Lists!$L$6:$L$29</definedName>
    <definedName name="Description1_Range">[7]Mapping!$AQ$2:$AQ$72</definedName>
    <definedName name="Description2_Range">[7]Mapping!$AR$2:$AR$84</definedName>
    <definedName name="diffgrp">'[3]diff group head'!$A$2:$A$47</definedName>
    <definedName name="DIFFS">'[3]other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 localSheetId="0">[15]Costs!$J$11</definedName>
    <definedName name="Exchange_Rate">[16]Costs!$J$11</definedName>
    <definedName name="Feature1_Range">[7]Mapping!$AG$2:$AG$20</definedName>
    <definedName name="Feature10_Range">[7]Mapping!$AP$2:$AP$20</definedName>
    <definedName name="Feature2_Range">[7]Mapping!$AH$2:$AH$25</definedName>
    <definedName name="Feature3_Range">[7]Mapping!$AI$2:$AI$7</definedName>
    <definedName name="Feature4_Range">[7]Mapping!$AJ$2:$AJ$6</definedName>
    <definedName name="Feature5_Range">[7]Mapping!$AK$2:$AK$15</definedName>
    <definedName name="Feature6_Range">[7]Mapping!$AL$2:$AL$17</definedName>
    <definedName name="Feature7_Range">[7]Mapping!$AM$2:$AM$21</definedName>
    <definedName name="Feature8_Range">[7]Mapping!$AN$2:$AN$9</definedName>
    <definedName name="Feature9_Range">[7]Mapping!$AO$2:$AO$5</definedName>
    <definedName name="FIFRACompliance_Range">[7]Mapping!$L$2:$L$10</definedName>
    <definedName name="FIFRAExemption_Range">[7]Mapping!$N$2:$N$3</definedName>
    <definedName name="finalports">'[13]Import Quote Sheet'!$B$90:$B$123</definedName>
    <definedName name="foam" localSheetId="0">[11]Sheet1!$EC$2:$EC$3</definedName>
    <definedName name="foam">[12]Sheet1!$EC$2:$EC$3</definedName>
    <definedName name="FOBCostPerPiece">#REF!</definedName>
    <definedName name="freight">'[3]other data'!$AC$3:$AC$14</definedName>
    <definedName name="FUR">#REF!</definedName>
    <definedName name="gen_nontxtl_UOM_Range">[7]Mapping!$Z$2:$Z$11</definedName>
    <definedName name="gen_txtl_permlbl_careinstr_Range">[7]Mapping!$V$2:$V$9</definedName>
    <definedName name="gen_txtl_permlbl_fabrcont_Range">[7]Mapping!$X$2:$X$12</definedName>
    <definedName name="gen_txtl_permlbl_vendinfo_Range">[7]Mapping!$T$2:$T$8</definedName>
    <definedName name="gen_ulreq_Range" localSheetId="0">[17]Mapping!$X$2:$X$5</definedName>
    <definedName name="gen_ulreq_Range">[18]Mapping!$X$2:$X$5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[3]hangers!$B$3:$B$42</definedName>
    <definedName name="hanger2">[3]hangers!$G$3:$G$42</definedName>
    <definedName name="Home_Décor">#REF!</definedName>
    <definedName name="Home_Décor.">#REF!</definedName>
    <definedName name="INITIALBUY" localSheetId="0">'[19]X-LIST'!$G$2:$G$7</definedName>
    <definedName name="INITIALBUY">'[20]X-LIST'!$G$2:$G$7</definedName>
    <definedName name="KD" localSheetId="0">[11]Sheet1!$DS$2:$DS$2</definedName>
    <definedName name="KD">[12]Sheet1!$DS$2:$DS$2</definedName>
    <definedName name="Kids_Bath">#REF!</definedName>
    <definedName name="Kids_or_Teen">#REF!</definedName>
    <definedName name="LGT">#REF!</definedName>
    <definedName name="LicensedProduct_Range">[7]Mapping!$AF$2:$AF$3</definedName>
    <definedName name="LIFESTYLE" localSheetId="0">'[19]X-LIST'!$C$2:$C$7</definedName>
    <definedName name="LIFESTYLE">'[20]X-LIST'!$C$2:$C$7</definedName>
    <definedName name="Lighting_or_Candleholders">#REF!</definedName>
    <definedName name="loctype">'[3]other data'!$BN$2:$BN$6</definedName>
    <definedName name="M" localSheetId="0">[11]Sheet1!$EA$2:$EA$3</definedName>
    <definedName name="M">[12]Sheet1!$EA$2:$EA$3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'[3]other data'!$AN$2:$AN$6</definedName>
    <definedName name="OTB">'[3]other data'!$R$2:$R$14</definedName>
    <definedName name="Outdoor">#REF!</definedName>
    <definedName name="OwnedCol">#REF!</definedName>
    <definedName name="PACK" localSheetId="0">[11]Sheet1!$EE$2:$EE$3</definedName>
    <definedName name="PACK">[12]Sheet1!$EE$2:$EE$3</definedName>
    <definedName name="PackageType">'[10]1-Import Product Data Sheet'!$L$102:$L$131</definedName>
    <definedName name="PackCol">#REF!</definedName>
    <definedName name="PDQList">'[10]1-Import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'[3]other data'!$AU$2:$AU$11</definedName>
    <definedName name="PORT_IFF">[21]a!$A$10:$B$35</definedName>
    <definedName name="PortSeq">'[10]1-Import Product Data Sheet'!$U$2</definedName>
    <definedName name="PortSeqLCL">#REF!</definedName>
    <definedName name="POtype">#REF!</definedName>
    <definedName name="Preticketed_Range">[7]Mapping!$H$2:$H$3</definedName>
    <definedName name="PrevBuy">'[10]1-Import Product Data Sheet'!$AR$26:$AR$27</definedName>
    <definedName name="Prints">#REF!</definedName>
    <definedName name="ProfileDesc">#REF!</definedName>
    <definedName name="QSFOB">[22]Q1!$C$38</definedName>
    <definedName name="Quilts">#REF!</definedName>
    <definedName name="RateSeq">'[10]1-Import Product Data Sheet'!$X$2</definedName>
    <definedName name="retailAK_O_YN_Range">[7]Mapping!$AV$2:$AV$3</definedName>
    <definedName name="retailCA_O_YN_Range">[7]Mapping!$AZ$2:$AZ$3</definedName>
    <definedName name="retailHA_O_YN_Range">[7]Mapping!$BB$2:$BB$3</definedName>
    <definedName name="retailPR_O_YN_Range">[7]Mapping!$AX$2:$AX$3</definedName>
    <definedName name="retailPR_o_YN_Rangee" localSheetId="0">[17]Mapping!$AL$2:$AL$3</definedName>
    <definedName name="retailPR_o_YN_Rangee">[18]Mapping!$AL$2:$AL$3</definedName>
    <definedName name="retailUS_O_YN_Range">[7]Mapping!$AT$2:$AT$3</definedName>
    <definedName name="runnum">'[3]other data'!$BI$2:$BI$18</definedName>
    <definedName name="scalenum">'[3]other data'!$BG$2:$BG$18</definedName>
    <definedName name="Seasonal">#REF!</definedName>
    <definedName name="SellUnits_Range">[7]Mapping!$D$2:$D$53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[3]comments!$B$3:$B$54</definedName>
    <definedName name="ssn_code">'[3]other data'!$AQ$2:$AQ$110</definedName>
    <definedName name="ssn_phase">'[3]other data'!$AS$2:$AS$83</definedName>
    <definedName name="StoreCount">#REF!</definedName>
    <definedName name="StoreGrid0">#REF!</definedName>
    <definedName name="suggestedMessage_Range">[7]Mapping!$BF$2:$BF$3</definedName>
    <definedName name="SUPPLIER">'[3]vendor info'!$A$4:$A$400</definedName>
    <definedName name="TargetCol">#REF!</definedName>
    <definedName name="TBJ">'[3]other data'!$AK$2:$AK$10</definedName>
    <definedName name="TERMS">'[3]other data'!$P$2:$P$7</definedName>
    <definedName name="TICKET">[3]tickets!$B$3:$B$27</definedName>
    <definedName name="ticket2">[3]tickets!$G$3:$G$27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'[3]other data'!$AY$2:$AY$4</definedName>
    <definedName name="UDA3B">'[3]other data'!$AZ$2:$AZ$6</definedName>
    <definedName name="UNIT" localSheetId="0">[11]Sheet1!$EF$2:$EF$3</definedName>
    <definedName name="UNIT">[12]Sheet1!$EF$2:$EF$3</definedName>
    <definedName name="upc">'[3]other data'!$AH$2:$AH$10</definedName>
    <definedName name="UPC1A">'[3]other data'!$BD$2:$BD$5</definedName>
    <definedName name="UPC2A">'[3]other data'!$BF$2:$BF$5</definedName>
    <definedName name="User1Col">#REF!</definedName>
    <definedName name="User3Col">#REF!</definedName>
    <definedName name="WAREHOUSE">'[3]other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 localSheetId="0">[11]Sheet1!$EG$2:$EG$3</definedName>
    <definedName name="wood">[12]Sheet1!$EG$2:$EG$3</definedName>
    <definedName name="World1" localSheetId="0">[8]Lists!$H$6:$H$29</definedName>
    <definedName name="World1">[9]Lists!$H$6:$H$29</definedName>
    <definedName name="YN">'[23]Page 1 Sales and Forecast'!$AA$2:$AA$3</definedName>
    <definedName name="YNE">'[3]other data'!$BB$2:$BB$5</definedName>
    <definedName name="YNES">'[3]other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2" i="1" l="1"/>
  <c r="BB2" i="1" s="1"/>
  <c r="AL2" i="1"/>
  <c r="AB2" i="1"/>
  <c r="AD2" i="1" s="1"/>
  <c r="AF2" i="1" s="1"/>
  <c r="U2" i="1"/>
  <c r="AI2" i="1" s="1"/>
  <c r="T2" i="1"/>
  <c r="AU2" i="1" l="1"/>
  <c r="AJ2" i="1"/>
  <c r="AR2" i="1"/>
  <c r="AN2" i="1"/>
  <c r="AP2" i="1"/>
  <c r="AV2" i="1" l="1"/>
  <c r="AW2" i="1" s="1"/>
  <c r="BA2" i="1" l="1"/>
  <c r="AX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<sst xmlns="http://schemas.openxmlformats.org/spreadsheetml/2006/main" count="68" uniqueCount="67">
  <si>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</si>
  <si>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</si>
  <si>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</si>
  <si>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</si>
  <si>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</si>
  <si>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</si>
  <si>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</si>
  <si>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</si>
  <si>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</si>
  <si>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</si>
  <si>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</si>
  <si>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</si>
  <si>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</si>
  <si>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</si>
  <si>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</si>
  <si>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</si>
  <si>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</si>
  <si>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</si>
  <si>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</si>
  <si>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</si>
  <si>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</si>
  <si>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</si>
  <si>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</si>
  <si>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</si>
  <si>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</si>
  <si>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</si>
  <si>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</si>
  <si>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</si>
  <si>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</si>
  <si>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</si>
  <si>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</si>
  <si>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</si>
  <si>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</si>
  <si>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</si>
  <si>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</si>
  <si>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</si>
  <si>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</si>
  <si>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</si>
  <si>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</si>
  <si>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</si>
  <si>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</si>
  <si>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</si>
  <si>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</si>
  <si>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</si>
  <si>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</si>
  <si>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</si>
  <si>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</si>
  <si>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</si>
  <si>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</si>
  <si>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</si>
  <si>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</si>
  <si>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</si>
  <si>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</si>
  <si>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</si>
  <si>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Serta</t>
  </si>
  <si>
    <t>Serta Sheep 5.5%</t>
  </si>
  <si>
    <t>SHEET/SHEET SET</t>
  </si>
  <si>
    <t xml:space="preserve">Simply Comfy </t>
    <phoneticPr fontId="8" type="noConversion"/>
  </si>
  <si>
    <t>100% polyester 6PC  MF Sheets</t>
    <phoneticPr fontId="8" type="noConversion"/>
  </si>
  <si>
    <t>100% polyester MF sheets, VZB packaging, Z hem, 1" elastic</t>
  </si>
  <si>
    <t>100% polyester, Solid</t>
    <phoneticPr fontId="8" type="noConversion"/>
  </si>
  <si>
    <t>QUEEN: 90x102"/21x30"(4)/60x80"+16"</t>
  </si>
  <si>
    <t>Chili Pepper</t>
    <phoneticPr fontId="8" type="noConversion"/>
  </si>
  <si>
    <t>SH20-1214</t>
  </si>
  <si>
    <t>Set</t>
  </si>
  <si>
    <t>Normal</t>
  </si>
  <si>
    <t>6302.32.2040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</si>
</sst>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000"/>
    <numFmt numFmtId="181" formatCode="0.0%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11"/>
      <name val="Calibri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0" fontId="9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179" fontId="1" fillId="0" borderId="2" xfId="1" applyNumberFormat="1" applyBorder="1"/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0" fontId="5" fillId="8" borderId="2" xfId="3" applyFill="1" applyBorder="1" applyAlignment="1">
      <alignment wrapText="1"/>
    </xf>
    <xf numFmtId="0" fontId="5" fillId="8" borderId="2" xfId="3" applyFill="1" applyBorder="1" applyAlignment="1">
      <alignment horizontal="center" vertical="center" wrapText="1"/>
    </xf>
    <xf numFmtId="0" fontId="1" fillId="5" borderId="2" xfId="0" applyFont="1" applyFill="1" applyBorder="1" applyAlignment="1">
      <alignment wrapText="1"/>
    </xf>
    <xf numFmtId="0" fontId="9" fillId="0" borderId="2" xfId="4" applyBorder="1" applyAlignment="1">
      <alignment wrapText="1"/>
    </xf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77" fontId="1" fillId="0" borderId="2" xfId="1" applyNumberFormat="1" applyBorder="1"/>
    <xf numFmtId="1" fontId="1" fillId="0" borderId="2" xfId="1" applyNumberFormat="1" applyBorder="1"/>
    <xf numFmtId="180" fontId="1" fillId="9" borderId="2" xfId="1" applyNumberFormat="1" applyFill="1" applyBorder="1"/>
    <xf numFmtId="2" fontId="1" fillId="0" borderId="2" xfId="1" applyNumberFormat="1" applyBorder="1"/>
    <xf numFmtId="1" fontId="1" fillId="9" borderId="2" xfId="1" applyNumberFormat="1" applyFill="1" applyBorder="1"/>
    <xf numFmtId="3" fontId="1" fillId="0" borderId="2" xfId="1" applyNumberFormat="1" applyBorder="1"/>
    <xf numFmtId="176" fontId="1" fillId="9" borderId="2" xfId="1" applyNumberFormat="1" applyFill="1" applyBorder="1"/>
    <xf numFmtId="181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76" fontId="1" fillId="9" borderId="2" xfId="1" applyNumberFormat="1" applyFill="1" applyBorder="1" applyAlignment="1">
      <alignment wrapText="1"/>
    </xf>
    <xf numFmtId="10" fontId="0" fillId="9" borderId="2" xfId="5" applyNumberFormat="1" applyFont="1" applyFill="1" applyBorder="1" applyAlignment="1"/>
    <xf numFmtId="0" fontId="1" fillId="0" borderId="0" xfId="1"/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6">
    <cellStyle name="Normal 2" xfId="1"/>
    <cellStyle name="Normal 2 18 2" xfId="2"/>
    <cellStyle name="Normal_2010 NY-showroom sheet set for JCP 0330" xfId="3"/>
    <cellStyle name="Percent 2" xfId="5"/>
    <cellStyle name="常规" xfId="0" builtinId="0"/>
    <cellStyle name="常规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China%20PM%20Team\Fannie%20gu\ROSS\China%20Office\20260113%20ROSS%20Serta%20Simply%20Comfy%20&amp;%20Cool%20July%20POE\ROSS%20Serta%20July%2085gsm%20Microfiber%20Simply%20Comfy%20%20Cool%20Sheets%20Commitment%201-13-20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&#23478;&#32442;&#20845;&#37096;\joyce\customer\CS\CS%20stock%20list(ET)-08103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.sharepoint.com\Documents%20and%20Settings\qianyueyun\Local%20Settings\Temporary%20Internet%20Files\Content.Outlook\S0EW6CGV\BBB%20VENDOR%20SET%20UP%20%20ROVERTALLEN%20CHARLESTON%206%2015%2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beyond%20basic\Costing\Wal-Mart\WOW%20Sheeting\May%2024,%202012\WOW%20-%20120524%20-%205K%20-%20FOB%20-%2060x60-172x116%20-%20Sateen%20Weave%20-%20Cott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arah.chen/Desktop/Window/BBB%20window/chateau/NM%20CHATEAU%20PLUM%20%20SHEER%20VENDOR%20SETUP%2010%2008%20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lahome1-my.sharepoint.com\Documents%20and%20Settings\sarah.chen\Desktop\Window\BBB%20window\chateau\NM%20CHATEAU%20PLUM%20%20SHEER%20VENDOR%20SETUP%2010%2008%201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Serta%20Sept%2085gsm%20Microfiber%20Simply%20Comfy%20Sheets%20Commitment%204-9-2026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&#28041;&#22806;&#32452;\Users\sarah.chen\AppData\Local\Microsoft\Windows\Temporary%20Internet%20Files\Content.Outlook\RBUPAN03\Window%20Panel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dingxiaoping\Local%20Settings\Temporary%20Internet%20Files\Content.IE5\K9AN0PEF\files\TARGET\FORMS\TARGET%20QUOTE%20SHEET%20FORMA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SLard%20-%20Design\Customs%20Memo\Master%20Copy%20Quote%20Sheet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Users\ying.gu\AppData\Local\Microsoft\Windows\Temporary%20Internet%20Files\OLK784B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guyinghua\Local%20Settings\Temporary%20Internet%20Files\OLK97\Copy%20of%20JLA%20-%20SEPT$%20NEW%20SILK%20ESSENCE%20BLNKTS%205%2003%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Beyond%20Basic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.sharepoint.com\Documents%20and%20Settings\zhangqing\&#26700;&#38754;\BBB\item%20set%20up\Final\BBB_Bombay_Cambay_Item%20Set%20Up_2011102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rissys\Local%20Settings\Temporary%20Internet%20Files\Content.Outlook\N7IN4LHD\PO%20Worksheet%20Matrix%20with%20Attribute%20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&#28041;&#22806;&#32452;\Documents%20and%20Settings\chrissys\Local%20Settings\Temporary%20Internet%20Files\Content.Outlook\N7IN4LHD\PO%20Worksheet%20Matrix%20with%20Attribute%20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imitment"/>
      <sheetName val="Costs Reduction 03-05-2025"/>
      <sheetName val="ValueSelect"/>
      <sheetName val="Data"/>
    </sheetNames>
    <sheetDataSet>
      <sheetData sheetId="0" refreshError="1"/>
      <sheetData sheetId="1" refreshError="1"/>
      <sheetData sheetId="2">
        <row r="26">
          <cell r="H26">
            <v>4.8499999999999996</v>
          </cell>
          <cell r="I26">
            <v>5</v>
          </cell>
          <cell r="AF26">
            <v>10.3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2"/>
      <sheetData sheetId="3">
        <row r="1">
          <cell r="D1" t="str">
            <v>CAN</v>
          </cell>
        </row>
      </sheetData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imitment"/>
      <sheetName val="Costs Reduction 03-05-2025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2"/>
  <sheetViews>
    <sheetView tabSelected="1" zoomScale="85" zoomScaleNormal="85" workbookViewId="0">
      <selection activeCell="C4" sqref="C4"/>
    </sheetView>
  </sheetViews>
  <sheetFormatPr defaultColWidth="9.28515625" defaultRowHeight="15" x14ac:dyDescent="0.25"/>
  <cols>
    <col min="1" max="1" width="10.28515625" style="1" customWidth="1"/>
    <col min="2" max="2" width="7.28515625" style="2" customWidth="1"/>
    <col min="3" max="4" width="8.42578125" style="2" customWidth="1"/>
    <col min="5" max="5" width="19" style="2" customWidth="1"/>
    <col min="6" max="6" width="25.7109375" style="2" customWidth="1"/>
    <col min="7" max="7" width="15.5703125" style="2" customWidth="1"/>
    <col min="8" max="8" width="19.42578125" style="2" bestFit="1" customWidth="1"/>
    <col min="9" max="9" width="37.140625" style="2" bestFit="1" customWidth="1"/>
    <col min="10" max="10" width="38.28515625" style="2" bestFit="1" customWidth="1"/>
    <col min="11" max="11" width="77.85546875" style="2" customWidth="1"/>
    <col min="12" max="12" width="20.28515625" style="2" customWidth="1"/>
    <col min="13" max="13" width="36.42578125" style="2" customWidth="1"/>
    <col min="14" max="14" width="19" style="2" bestFit="1" customWidth="1"/>
    <col min="15" max="15" width="6.28515625" style="2" customWidth="1"/>
    <col min="16" max="16" width="11" style="2" bestFit="1" customWidth="1"/>
    <col min="17" max="17" width="14.42578125" style="2" customWidth="1"/>
    <col min="18" max="19" width="8.7109375" style="2" customWidth="1"/>
    <col min="20" max="20" width="8.7109375" style="3" customWidth="1"/>
    <col min="21" max="21" width="8.5703125" style="3" customWidth="1"/>
    <col min="22" max="22" width="9.28515625" style="2" customWidth="1"/>
    <col min="23" max="23" width="8.28515625" style="50" customWidth="1"/>
    <col min="24" max="24" width="8.7109375" style="50" customWidth="1"/>
    <col min="25" max="25" width="7.28515625" style="50" customWidth="1"/>
    <col min="26" max="26" width="9" style="51" customWidth="1"/>
    <col min="27" max="27" width="6.28515625" style="52" customWidth="1"/>
    <col min="28" max="28" width="10" style="53" customWidth="1"/>
    <col min="29" max="29" width="10" style="51" customWidth="1"/>
    <col min="30" max="30" width="9.7109375" style="52" customWidth="1"/>
    <col min="31" max="31" width="7.7109375" style="2" customWidth="1"/>
    <col min="32" max="32" width="8.85546875" style="3" customWidth="1"/>
    <col min="33" max="33" width="15" style="2" customWidth="1"/>
    <col min="34" max="34" width="8.42578125" style="4" customWidth="1"/>
    <col min="35" max="35" width="9" style="3" customWidth="1"/>
    <col min="36" max="36" width="8.28515625" style="3" customWidth="1"/>
    <col min="37" max="37" width="7.85546875" style="4" customWidth="1"/>
    <col min="38" max="38" width="8.28515625" style="3" customWidth="1"/>
    <col min="39" max="39" width="11.7109375" style="4" customWidth="1"/>
    <col min="40" max="40" width="10.85546875" style="3" customWidth="1"/>
    <col min="41" max="41" width="8.140625" style="4" customWidth="1"/>
    <col min="42" max="42" width="9.28515625" style="3" customWidth="1"/>
    <col min="43" max="43" width="8.140625" style="4" customWidth="1"/>
    <col min="44" max="45" width="9.28515625" style="3" customWidth="1"/>
    <col min="46" max="46" width="8.140625" style="4" customWidth="1"/>
    <col min="47" max="47" width="9.28515625" style="3" customWidth="1"/>
    <col min="48" max="48" width="7.7109375" style="3" customWidth="1"/>
    <col min="49" max="49" width="9.7109375" style="3" customWidth="1"/>
    <col min="50" max="50" width="10.7109375" style="3" customWidth="1"/>
    <col min="51" max="51" width="12.28515625" style="3" customWidth="1"/>
    <col min="52" max="52" width="9.28515625" style="2"/>
    <col min="53" max="53" width="11.5703125" style="3" customWidth="1"/>
    <col min="54" max="54" width="15" style="3" customWidth="1"/>
    <col min="55" max="16384" width="9.28515625" style="2"/>
  </cols>
  <sheetData>
    <row r="1" spans="1:54" ht="67.900000000000006" customHeight="1" x14ac:dyDescent="0.25">
      <c r="A1" s="5" t="s">
        <v>0</v>
      </c>
      <c r="B1" s="5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8" t="s">
        <v>6</v>
      </c>
      <c r="H1" s="6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9" t="s">
        <v>18</v>
      </c>
      <c r="T1" s="10" t="s">
        <v>19</v>
      </c>
      <c r="U1" s="11" t="s">
        <v>20</v>
      </c>
      <c r="V1" s="12" t="s">
        <v>21</v>
      </c>
      <c r="W1" s="13" t="s">
        <v>22</v>
      </c>
      <c r="X1" s="13" t="s">
        <v>23</v>
      </c>
      <c r="Y1" s="13" t="s">
        <v>24</v>
      </c>
      <c r="Z1" s="14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5" t="s">
        <v>30</v>
      </c>
      <c r="AF1" s="19" t="s">
        <v>31</v>
      </c>
      <c r="AG1" s="5" t="s">
        <v>32</v>
      </c>
      <c r="AH1" s="20" t="s">
        <v>33</v>
      </c>
      <c r="AI1" s="21" t="s">
        <v>34</v>
      </c>
      <c r="AJ1" s="19" t="s">
        <v>35</v>
      </c>
      <c r="AK1" s="20" t="s">
        <v>36</v>
      </c>
      <c r="AL1" s="19" t="s">
        <v>37</v>
      </c>
      <c r="AM1" s="20" t="s">
        <v>38</v>
      </c>
      <c r="AN1" s="19" t="s">
        <v>39</v>
      </c>
      <c r="AO1" s="20" t="s">
        <v>40</v>
      </c>
      <c r="AP1" s="19" t="s">
        <v>41</v>
      </c>
      <c r="AQ1" s="20" t="s">
        <v>42</v>
      </c>
      <c r="AR1" s="19" t="s">
        <v>43</v>
      </c>
      <c r="AS1" s="22" t="s">
        <v>44</v>
      </c>
      <c r="AT1" s="20" t="s">
        <v>45</v>
      </c>
      <c r="AU1" s="19" t="s">
        <v>46</v>
      </c>
      <c r="AV1" s="19" t="s">
        <v>47</v>
      </c>
      <c r="AW1" s="23" t="s">
        <v>48</v>
      </c>
      <c r="AX1" s="24" t="s">
        <v>49</v>
      </c>
      <c r="AY1" s="25" t="s">
        <v>50</v>
      </c>
      <c r="AZ1" s="5" t="s">
        <v>51</v>
      </c>
      <c r="BA1" s="19" t="s">
        <v>52</v>
      </c>
      <c r="BB1" s="19" t="s">
        <v>53</v>
      </c>
    </row>
    <row r="2" spans="1:54" s="49" customFormat="1" x14ac:dyDescent="0.25">
      <c r="A2" s="26">
        <v>1</v>
      </c>
      <c r="B2" s="27"/>
      <c r="C2" s="27"/>
      <c r="D2" s="27"/>
      <c r="E2" s="27" t="s">
        <v>54</v>
      </c>
      <c r="F2" s="27" t="s">
        <v>55</v>
      </c>
      <c r="G2" s="27" t="s">
        <v>56</v>
      </c>
      <c r="H2" s="28" t="s">
        <v>57</v>
      </c>
      <c r="I2" s="27" t="s">
        <v>58</v>
      </c>
      <c r="J2" s="27" t="s">
        <v>58</v>
      </c>
      <c r="K2" s="29" t="s">
        <v>59</v>
      </c>
      <c r="L2" s="30" t="s">
        <v>60</v>
      </c>
      <c r="M2" s="31" t="s">
        <v>61</v>
      </c>
      <c r="N2" s="32" t="s">
        <v>62</v>
      </c>
      <c r="O2" s="27"/>
      <c r="P2" s="33" t="s">
        <v>63</v>
      </c>
      <c r="Q2" s="34"/>
      <c r="R2" s="27"/>
      <c r="S2" s="27" t="s">
        <v>64</v>
      </c>
      <c r="T2" s="35">
        <f>'[1]Internal Comimitment'!H26</f>
        <v>4.8499999999999996</v>
      </c>
      <c r="U2" s="36">
        <f>'[1]Internal Comimitment'!I26</f>
        <v>5</v>
      </c>
      <c r="V2" s="27" t="s">
        <v>65</v>
      </c>
      <c r="W2" s="37">
        <v>28.5</v>
      </c>
      <c r="X2" s="37">
        <v>28</v>
      </c>
      <c r="Y2" s="37">
        <v>31</v>
      </c>
      <c r="Z2" s="31">
        <v>4.3600000000000003</v>
      </c>
      <c r="AA2" s="38">
        <v>4</v>
      </c>
      <c r="AB2" s="39">
        <f>IF(W2="","",W2*X2*Y2/1000000)</f>
        <v>2.4738E-2</v>
      </c>
      <c r="AC2" s="40">
        <v>56</v>
      </c>
      <c r="AD2" s="41">
        <f>IF(AA2="","",AC2/AB2*AA2)</f>
        <v>9054.8953027730622</v>
      </c>
      <c r="AE2" s="42">
        <v>3500</v>
      </c>
      <c r="AF2" s="43">
        <f>IF(ISERROR(AE2/AD2),"",AE2/AD2)</f>
        <v>0.38653124999999999</v>
      </c>
      <c r="AG2" s="27" t="s">
        <v>66</v>
      </c>
      <c r="AH2" s="44">
        <v>0.214</v>
      </c>
      <c r="AI2" s="43">
        <f>IF(ISERROR(U2*AH2),"",U2*AH2)</f>
        <v>1.07</v>
      </c>
      <c r="AJ2" s="43">
        <f>IF(ISERROR(U2+AF2+AI2),"",U2+AF2+AI2)</f>
        <v>6.4565312500000003</v>
      </c>
      <c r="AK2" s="45">
        <v>0</v>
      </c>
      <c r="AL2" s="43">
        <f t="shared" ref="AL2" si="0">IF(ISERROR(AY2*AK2),"",AY2*AK2)</f>
        <v>0</v>
      </c>
      <c r="AM2" s="45">
        <v>0</v>
      </c>
      <c r="AN2" s="43">
        <f t="shared" ref="AN2" si="1">IF(ISERROR(AY2*AM2),"",AY2*AM2)</f>
        <v>0</v>
      </c>
      <c r="AO2" s="45">
        <v>5.5E-2</v>
      </c>
      <c r="AP2" s="43">
        <f>IF(ISERROR(AY2*AO2),"",AY2*AO2)</f>
        <v>0.5665</v>
      </c>
      <c r="AQ2" s="45">
        <v>0</v>
      </c>
      <c r="AR2" s="43">
        <f>IF(ISERROR(U2*AQ2),"",U2*AQ2)</f>
        <v>0</v>
      </c>
      <c r="AS2" s="46">
        <v>0</v>
      </c>
      <c r="AT2" s="45">
        <v>0</v>
      </c>
      <c r="AU2" s="43">
        <f>IF(ISERROR(AY2*AT2),"",AY2*AT2)</f>
        <v>0</v>
      </c>
      <c r="AV2" s="43">
        <f>IF(ISERROR(AL2+AN2+AP2+AR2+AU2),"",AL2+AN2+AP2+AR2+AU2)</f>
        <v>0.5665</v>
      </c>
      <c r="AW2" s="47">
        <f t="shared" ref="AW2" si="2">IF(ISERROR(AJ2+AV2),"",AJ2+AV2)</f>
        <v>7.0230312500000007</v>
      </c>
      <c r="AX2" s="48">
        <f t="shared" ref="AX2" si="3">IF(ISERROR((AY2-AW2)/AY2),"",(AY2-AW2)/AY2)</f>
        <v>0.31815230582524268</v>
      </c>
      <c r="AY2" s="46">
        <f>'[1]Internal Comimitment'!AF26</f>
        <v>10.3</v>
      </c>
      <c r="AZ2" s="38"/>
      <c r="BA2" s="43">
        <f>IF(ISERROR(AW2*AZ2),"",AW2*AZ2)</f>
        <v>0</v>
      </c>
      <c r="BB2" s="43">
        <f>IF(ISERROR(AY2*AZ2),"",AY2*AZ2)</f>
        <v>0</v>
      </c>
    </row>
  </sheetData>
  <sheetProtection insertRows="0" deleteRows="0" sort="0"/>
  <protectedRanges>
    <protectedRange sqref="R2:S2 M3:AY189 K2 O2 AI2:AX2 A3:K189 U2:V2 AB2:AD2 AF2 A2:H2" name="Range1"/>
    <protectedRange sqref="W2:Y2" name="Range1_2"/>
    <protectedRange sqref="AE2" name="Range1_3"/>
    <protectedRange sqref="AG2:AH2" name="Range1_4"/>
    <protectedRange sqref="AZ2" name="Range1_6"/>
    <protectedRange sqref="L3:L225" name="Range1_1"/>
    <protectedRange sqref="I2" name="Range1_5"/>
    <protectedRange sqref="J2" name="Range1_7"/>
    <protectedRange sqref="L2" name="Range1_1_1"/>
    <protectedRange sqref="Q2" name="Range1_4_1"/>
  </protectedRanges>
  <phoneticPr fontId="2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2026-04-14T06:41:34Z</dcterms:created>
  <dcterms:modified xsi:type="dcterms:W3CDTF">2026-04-14T06:42:08Z</dcterms:modified>
</cp:coreProperties>
</file>