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7" r:id="rId1"/>
    <sheet name="Item" sheetId="8" r:id="rId2"/>
    <sheet name="CCD Fur Knit" sheetId="12" r:id="rId3"/>
    <sheet name="ValueSelection" sheetId="6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Data!$B$1:$S$1</definedName>
    <definedName name="_xlnm._FilterDatabase" localSheetId="3" hidden="1">ValueSelection!$D$1:$L$294</definedName>
    <definedName name="a" localSheetId="2">[1]Flow!$AB$27:$AB$28,[1]Flow!$AB$39:$AB$43,[1]Flow!$AB$64:$AB$65,[1]Flow!$AB$93:$AB$94,[1]Flow!$AB$103:$AB$105,[1]Flow!$AB$116:$AB$117</definedName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 localSheetId="2">'[2]other data'!$T$2:$T$5</definedName>
    <definedName name="AD">'[3]other data'!$T$2:$T$5</definedName>
    <definedName name="ADUL">#REF!</definedName>
    <definedName name="ALLOCATE" localSheetId="2">[4]comments!$F$3:$F$21</definedName>
    <definedName name="ALLOCATE">[5]comments!$F$3:$F$21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 localSheetId="2">'[6]1-Import Product Data Sheet'!$X$2</definedName>
    <definedName name="as">'[7]1-Import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'[8]Hardline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'[9]BIAB OCT 00'!$A$5:$AB$70</definedName>
    <definedName name="BIG_IDEAS">#REF!</definedName>
    <definedName name="bigidea">[10]Lists!$I$6:$I$29</definedName>
    <definedName name="Blankets_Throws">#REF!</definedName>
    <definedName name="BLK">#REF!</definedName>
    <definedName name="bluedec">'[9]BLUE DEC BED OCT 00'!$A$5:$AB$97</definedName>
    <definedName name="bluesheet">'[9]BLUE SHEETS OCT 00'!$A$5:$AC$150</definedName>
    <definedName name="BRAND" localSheetId="2">[11]LIST!$D$2:$D$7</definedName>
    <definedName name="Brand">'[7]1-Import Product Data Sheet'!$N$102:$N$144</definedName>
    <definedName name="Branded">[10]Lists!$F$6:$F$38</definedName>
    <definedName name="brands" localSheetId="2">'[2]other data'!$K$2:$K$48</definedName>
    <definedName name="brands">'[3]other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[12]calendar!$A$1:$B$62</definedName>
    <definedName name="Case_Freight_Range">#REF!</definedName>
    <definedName name="CATEGORY" localSheetId="2">#REF!</definedName>
    <definedName name="CATEGORY">[13]Sheet1!$DW$2:$DW$3</definedName>
    <definedName name="categoryfinal" localSheetId="2">'[14]Import Quote Sheet'!$A$90:$A$190</definedName>
    <definedName name="categoryfinal">'[15]Import Quote Sheet'!$A$90:$A$190</definedName>
    <definedName name="cc">#REF!</definedName>
    <definedName name="CFSCY">#REF!</definedName>
    <definedName name="CG">[16]BL!$A$4:$A$874</definedName>
    <definedName name="chargeback" localSheetId="2">'[2]other data'!$B$2:$B$6</definedName>
    <definedName name="chargeback">'[3]other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 localSheetId="2">'[17]D. 747 Clusters'!$1:$1048576</definedName>
    <definedName name="Clust747">'[18]D. 747 Clusters'!$1:$1048576</definedName>
    <definedName name="clust748" localSheetId="2">'[17]D. 748 Clusters'!$1:$1048576</definedName>
    <definedName name="clust748">'[18]D. 748 Clusters'!$1:$1048576</definedName>
    <definedName name="COLOR" localSheetId="2">#REF!</definedName>
    <definedName name="color">[10]Lists!$J$6:$J$29</definedName>
    <definedName name="COLOR_FAMILY" localSheetId="2">#REF!</definedName>
    <definedName name="COLOR_FAMILY">'[19]x-Lists'!$AB$2:$AB$18</definedName>
    <definedName name="colour" localSheetId="2">#REF!</definedName>
    <definedName name="colour">[13]Sheet1!$EH$2:$EH$3</definedName>
    <definedName name="CONCEPT1">'[20]concept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 localSheetId="2">'[2]other data'!$I$3:$I$249</definedName>
    <definedName name="countries">'[3]other data'!$I$3:$I$249</definedName>
    <definedName name="country">#REF!</definedName>
    <definedName name="crs">'[21]SUBCATS INTERNAL USE'!$A$3:$C$1000</definedName>
    <definedName name="Cycle">[10]Lists!$E$6:$E$30</definedName>
    <definedName name="d">#REF!</definedName>
    <definedName name="data">[22]DATA!$D:$IV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'[21]SUBCATS INTERNAL USE'!$G$2:$H$512</definedName>
    <definedName name="den">[10]Lists!$L$6:$L$29</definedName>
    <definedName name="Description1_Range">#REF!</definedName>
    <definedName name="Description2_Range">#REF!</definedName>
    <definedName name="DesignStrat">[23]Info!$F$3:$F$5</definedName>
    <definedName name="DESTINATIONPORT">#REF!</definedName>
    <definedName name="DIAMETER">#REF!</definedName>
    <definedName name="diffgrp" localSheetId="2">'[2]diff group head'!$A$2:$A$47</definedName>
    <definedName name="diffgrp">'[3]diff group head'!$A$2:$A$47</definedName>
    <definedName name="DIFFS" localSheetId="2">'[2]other data'!$AF$2:$AF$13</definedName>
    <definedName name="DIFFS">'[3]other data'!$AF$2:$AF$13</definedName>
    <definedName name="division">'[24]X-PORTS'!$K$4:$K$12</definedName>
    <definedName name="Division1">'[8]Hardline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[25]Costs!$J$11</definedName>
    <definedName name="FABRIC_WEIGHT">#REF!</definedName>
    <definedName name="FASHION">[11]LIST!$E$2:$E$7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 localSheetId="2">'[14]Import Quote Sheet'!$B$90:$B$123</definedName>
    <definedName name="finalports">'[15]Import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 localSheetId="2">#REF!</definedName>
    <definedName name="foam">[13]Sheet1!$EC$2:$EC$3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'[9]4 STAR DEC BED OCT 00'!$A$5:$AB$143</definedName>
    <definedName name="foursheet">'[9]4 STAR SHEETS OCT 00'!$A$5:$AC$190</definedName>
    <definedName name="FREIGHT" localSheetId="2">#REF!</definedName>
    <definedName name="freight">'[3]other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[26]GRID!$C$6:$Q$17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 localSheetId="2">[2]hangers!$B$3:$B$42</definedName>
    <definedName name="HANGER">[3]hangers!$B$3:$B$42</definedName>
    <definedName name="hanger2" localSheetId="2">[2]hangers!$G$3:$G$42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[11]LIST!$G$2:$G$7</definedName>
    <definedName name="ITEMLIST">'[27]ITEM LIST'!$A$1:$H$850</definedName>
    <definedName name="juvenile">'[9]JUVENILE OCT 00'!$A$6:$AB$68</definedName>
    <definedName name="KD" localSheetId="2">#REF!</definedName>
    <definedName name="KD">[13]Sheet1!$DS$2:$DS$2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 localSheetId="2">#REF!</definedName>
    <definedName name="LIFESTYLE">[11]LIST!$C$2:$C$7</definedName>
    <definedName name="Lighting_or_Candleholders">#REF!</definedName>
    <definedName name="LOCALIZATION__PRICEPOINT" localSheetId="2">#REF!</definedName>
    <definedName name="LOCALIZATION__PRICEPOINT">'[19]x-Lists'!$Z$2:$Z$4</definedName>
    <definedName name="loctype" localSheetId="2">'[2]other data'!$BN$2:$BN$6</definedName>
    <definedName name="loctype">'[3]other data'!$BN$2:$BN$6</definedName>
    <definedName name="lowpievelour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 localSheetId="2">#REF!</definedName>
    <definedName name="M">[13]Sheet1!$EA$2:$EA$3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'[8]Hardline Drop down'!$C$5:$C$21</definedName>
    <definedName name="ORDERTYPE" localSheetId="2">'[2]other data'!$AN$2:$AN$6</definedName>
    <definedName name="ORDERTYPE">'[3]other data'!$AN$2:$AN$6</definedName>
    <definedName name="OTB" localSheetId="2">'[2]other data'!$R$2:$R$14</definedName>
    <definedName name="OTB">'[3]other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 localSheetId="2">#REF!</definedName>
    <definedName name="PACK">[13]Sheet1!$EE$2:$EE$3</definedName>
    <definedName name="PACK_SET">#REF!</definedName>
    <definedName name="PackageType" localSheetId="2">'[6]1-Import Product Data Sheet'!$L$102:$L$131</definedName>
    <definedName name="PackageType">'[7]1-Import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 localSheetId="2">'[6]1-Import Product Data Sheet'!$AR$1:$AR$24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[23]Info!$E$2:$E$49</definedName>
    <definedName name="PO_BUY_TYPE">#REF!</definedName>
    <definedName name="po_type" localSheetId="2">'[2]other data'!$AU$2:$AU$11</definedName>
    <definedName name="po_type">'[3]other data'!$AU$2:$AU$11</definedName>
    <definedName name="PORT_IFF" localSheetId="2">#REF!</definedName>
    <definedName name="PORT_IFF">[28]a!$A$10:$B$35</definedName>
    <definedName name="ports">'[24]X-PORTS'!$D$4:$D$33</definedName>
    <definedName name="PortSeq" localSheetId="2">'[6]1-Import Product Data Sheet'!$U$2</definedName>
    <definedName name="PortSeq">'[7]1-Import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 localSheetId="2">'[6]1-Import Product Data Sheet'!$AR$26:$AR$27</definedName>
    <definedName name="PrevBuy">'[7]1-Import Product Data Sheet'!$AR$26:$AR$27</definedName>
    <definedName name="PRICE">[11]LIST!$B$2:$B$6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[29]Q1!$C$38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 localSheetId="2">'[6]1-Import Product Data Sheet'!$X$2</definedName>
    <definedName name="RateSeq">'[7]1-Import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'[21]DOMESTIC Worksheet'!$AG$3:$AG$12</definedName>
    <definedName name="RUG">#REF!</definedName>
    <definedName name="runnum" localSheetId="2">'[2]other data'!$BI$2:$BI$18</definedName>
    <definedName name="runnum">'[3]other data'!$BI$2:$BI$18</definedName>
    <definedName name="scalenum" localSheetId="2">'[2]other data'!$BG$2:$BG$18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'[9]SHEETS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'[9]SILVER DEC OCT 00'!$A$5:$AC$102</definedName>
    <definedName name="silversheet">'[9]SILVER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 localSheetId="2">[2]comments!$B$3:$B$54</definedName>
    <definedName name="SPECIAL">[3]comments!$B$3:$B$54</definedName>
    <definedName name="SPECIAL_PROCESSING">#REF!</definedName>
    <definedName name="ssn_code" localSheetId="2">'[2]other data'!$AQ$2:$AQ$110</definedName>
    <definedName name="ssn_code">'[3]other data'!$AQ$2:$AQ$110</definedName>
    <definedName name="ssn_phase" localSheetId="2">'[2]other data'!$AS$2:$AS$83</definedName>
    <definedName name="ssn_phase">'[3]other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 localSheetId="2">'[2]vendor info'!$A$4:$A$400</definedName>
    <definedName name="SUPPLIER">'[3]vendor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 localSheetId="2">'[2]other data'!$AK$2:$AK$10</definedName>
    <definedName name="TBJ">'[3]other data'!$AK$2:$AK$10</definedName>
    <definedName name="TERMS" localSheetId="2">'[2]other data'!$P$2:$P$7</definedName>
    <definedName name="TERMS">'[3]other data'!$P$2:$P$7</definedName>
    <definedName name="TESTING">#REF!</definedName>
    <definedName name="TEXTILE_ITEM">#REF!</definedName>
    <definedName name="THEME" localSheetId="2">#REF!</definedName>
    <definedName name="THEME">'[19]x-Lists'!$AQ$2:$AQ$12</definedName>
    <definedName name="THREAD_COUNT">#REF!</definedName>
    <definedName name="TICKET" localSheetId="2">[2]tickets!$B$3:$B$27</definedName>
    <definedName name="TICKET">[3]tickets!$B$3:$B$27</definedName>
    <definedName name="ticket2" localSheetId="2">[2]tickets!$G$3:$G$27</definedName>
    <definedName name="ticket2">[3]tickets!$G$3:$G$27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 localSheetId="2">#REF!</definedName>
    <definedName name="TREATMENT">'[19]x-Lists'!$AR$2:$AR$23</definedName>
    <definedName name="UDA3A" localSheetId="2">'[2]other data'!$AY$2:$AY$4</definedName>
    <definedName name="UDA3A">'[3]other data'!$AY$2:$AY$4</definedName>
    <definedName name="UDA3B" localSheetId="2">'[2]other data'!$AZ$2:$AZ$6</definedName>
    <definedName name="UDA3B">'[3]other data'!$AZ$2:$AZ$6</definedName>
    <definedName name="UNIT" localSheetId="2">#REF!</definedName>
    <definedName name="UNIT">[13]Sheet1!$EF$2:$EF$3</definedName>
    <definedName name="upc" localSheetId="2">'[2]other data'!$AH$2:$AH$10</definedName>
    <definedName name="upc">'[3]other data'!$AH$2:$AH$10</definedName>
    <definedName name="UPC1A" localSheetId="2">'[2]other data'!$BD$2:$BD$5</definedName>
    <definedName name="UPC1A">'[3]other data'!$BD$2:$BD$5</definedName>
    <definedName name="UPC2A" localSheetId="2">'[2]other data'!$BF$2:$BF$5</definedName>
    <definedName name="UPC2A">'[3]other data'!$BF$2:$BF$5</definedName>
    <definedName name="Upload">'[8]Hardline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'[24]X-PORTS'!$I$5:$I$7</definedName>
    <definedName name="VENDOR_INFO">#REF!</definedName>
    <definedName name="VendorType">'[8]Hardline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 localSheetId="2">'[2]other data'!$BL$2:$BL$24</definedName>
    <definedName name="WAREHOUSE">'[3]other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 localSheetId="2">#REF!</definedName>
    <definedName name="wood">[13]Sheet1!$EG$2:$EG$3</definedName>
    <definedName name="World1">[10]Lists!$H$6:$H$29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 localSheetId="2">'[2]other data'!$BB$2:$BB$5</definedName>
    <definedName name="YNE">'[3]other data'!$BB$2:$BB$5</definedName>
    <definedName name="YNES" localSheetId="2">'[2]other data'!$BR$2:$BR$6</definedName>
    <definedName name="YNES">'[3]other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8" l="1"/>
  <c r="AH4" i="8"/>
  <c r="AH3" i="8"/>
  <c r="AH2" i="8"/>
  <c r="U5" i="8"/>
  <c r="AI5" i="8" s="1"/>
  <c r="U4" i="8"/>
  <c r="U3" i="8"/>
  <c r="AI3" i="8" s="1"/>
  <c r="U2" i="8"/>
  <c r="BB5" i="8"/>
  <c r="AQ5" i="8" s="1"/>
  <c r="AW5" i="8"/>
  <c r="AT5" i="8"/>
  <c r="AP5" i="8"/>
  <c r="AN5" i="8"/>
  <c r="AL5" i="8"/>
  <c r="AC5" i="8"/>
  <c r="AD5" i="8" s="1"/>
  <c r="AF5" i="8" s="1"/>
  <c r="T5" i="8"/>
  <c r="BB4" i="8"/>
  <c r="AQ4" i="8" s="1"/>
  <c r="AW4" i="8"/>
  <c r="AT4" i="8"/>
  <c r="AP4" i="8"/>
  <c r="AN4" i="8"/>
  <c r="AL4" i="8"/>
  <c r="AC4" i="8"/>
  <c r="AD4" i="8" s="1"/>
  <c r="AF4" i="8" s="1"/>
  <c r="T4" i="8"/>
  <c r="BB3" i="8"/>
  <c r="BD3" i="8" s="1"/>
  <c r="AW3" i="8"/>
  <c r="AT3" i="8"/>
  <c r="AP3" i="8"/>
  <c r="AN3" i="8"/>
  <c r="AL3" i="8"/>
  <c r="AC3" i="8"/>
  <c r="AD3" i="8" s="1"/>
  <c r="AF3" i="8" s="1"/>
  <c r="T3" i="8"/>
  <c r="BD5" i="8" l="1"/>
  <c r="AX5" i="8"/>
  <c r="AX4" i="8"/>
  <c r="AQ3" i="8"/>
  <c r="AX3" i="8" s="1"/>
  <c r="AJ5" i="8"/>
  <c r="AJ3" i="8"/>
  <c r="AI4" i="8"/>
  <c r="AJ4" i="8" s="1"/>
  <c r="BD4" i="8"/>
  <c r="AY5" i="8" l="1"/>
  <c r="AZ5" i="8" s="1"/>
  <c r="AY4" i="8"/>
  <c r="AZ4" i="8" s="1"/>
  <c r="AY3" i="8"/>
  <c r="AZ3" i="8" s="1"/>
  <c r="AW2" i="8"/>
  <c r="D3" i="7"/>
  <c r="BB2" i="8"/>
  <c r="BD2" i="8" s="1"/>
  <c r="AT2" i="8"/>
  <c r="AP2" i="8"/>
  <c r="AN2" i="8"/>
  <c r="AL2" i="8"/>
  <c r="AI2" i="8"/>
  <c r="AC2" i="8"/>
  <c r="AD2" i="8" s="1"/>
  <c r="AF2" i="8" s="1"/>
  <c r="T2" i="8"/>
  <c r="AJ2" i="8" l="1"/>
  <c r="AQ2" i="8"/>
  <c r="AX2" i="8" s="1"/>
  <c r="AY2" i="8" l="1"/>
  <c r="AZ2" i="8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<sst xmlns="http://schemas.openxmlformats.org/spreadsheetml/2006/main" count="1020" uniqueCount="861">
  <si>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</si>
  <si>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</si>
  <si>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</si>
  <si>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</si>
  <si>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</si>
  <si>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</si>
  <si>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</si>
  <si>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</si>
  <si>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</si>
  <si>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</si>
  <si>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</si>
  <si>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</si>
  <si>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</si>
  <si>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</si>
  <si>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</si>
  <si>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</si>
  <si>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</si>
  <si>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</si>
  <si>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</si>
  <si>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</si>
  <si>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</si>
  <si>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</si>
  <si>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</si>
  <si>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</si>
  <si>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</si>
  <si>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</si>
  <si>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</si>
  <si>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</si>
  <si>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</si>
  <si>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</si>
  <si>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</si>
  <si>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</si>
  <si>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</si>
  <si>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</si>
  <si>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</si>
  <si>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</si>
  <si>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</si>
  <si>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</si>
  <si>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</si>
  <si>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</si>
  <si>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</si>
  <si>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</si>
  <si>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</si>
  <si>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</si>
  <si>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</si>
  <si>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</si>
  <si>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</si>
  <si>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</si>
  <si>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</si>
  <si>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</si>
  <si>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</si>
  <si>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</si>
  <si>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</si>
  <si>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</si>
  <si>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</si>
  <si>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</si>
  <si>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</si>
  <si>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</si>
  <si>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</si>
  <si>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</si>
  <si>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</si>
  <si>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</si>
  <si>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</si>
  <si>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</si>
  <si>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</si>
  <si>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</si>
  <si>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</si>
  <si>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</si>
  <si>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</si>
  <si>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</si>
  <si>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</si>
  <si>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</si>
  <si>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</si>
  <si>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</si>
  <si>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</si>
  <si>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</si>
  <si>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</si>
  <si>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</si>
  <si>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</si>
  <si>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</si>
  <si>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</si>
  <si>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</si>
  <si>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</si>
  <si>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</si>
  <si>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</si>
  <si>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</si>
  <si>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</si>
  <si>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</si>
  <si>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</si>
  <si>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</si>
  <si>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</si>
  <si>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</si>
  <si>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</si>
  <si>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</si>
  <si>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</si>
  <si>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</si>
  <si>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</si>
  <si>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</si>
  <si>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</si>
  <si>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</si>
  <si>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</si>
  <si>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</si>
  <si>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</si>
  <si>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</si>
  <si>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</si>
  <si>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</si>
  <si>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</si>
  <si>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</si>
  <si>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</si>
  <si>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</si>
  <si>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</si>
  <si>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</si>
  <si>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</si>
  <si>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</si>
  <si>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</si>
  <si>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</si>
  <si>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</si>
  <si>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</si>
  <si>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</si>
  <si>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</si>
  <si>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</si>
  <si>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</si>
  <si>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</si>
  <si>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</si>
  <si>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</si>
  <si>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</si>
  <si>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</si>
  <si>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</si>
  <si>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</si>
  <si>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</si>
  <si>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</si>
  <si>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</si>
  <si>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</si>
  <si>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</si>
  <si>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</si>
  <si>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</si>
  <si>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</si>
  <si>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</si>
  <si>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</si>
  <si>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</si>
  <si>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</si>
  <si>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</si>
  <si>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</si>
  <si>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</si>
  <si>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</si>
  <si>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</si>
  <si>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</si>
  <si>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</si>
  <si>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</si>
  <si>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</si>
  <si>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</si>
  <si>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</si>
  <si>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</si>
  <si>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</si>
  <si>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</si>
  <si>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</si>
  <si>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</si>
  <si>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</si>
  <si>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</si>
  <si>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</si>
  <si>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</si>
  <si>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</si>
  <si>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</si>
  <si>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</si>
  <si>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</si>
  <si>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</si>
  <si>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</si>
  <si>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</si>
  <si>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</si>
  <si>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</si>
  <si>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</si>
  <si>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</si>
  <si>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</si>
  <si>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</si>
  <si>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</si>
  <si>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</si>
  <si>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</si>
  <si>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</si>
  <si>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</si>
  <si>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</si>
  <si>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</si>
  <si>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</si>
  <si>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</si>
  <si>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</si>
  <si>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</si>
  <si>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</si>
  <si>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</si>
  <si>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</si>
  <si>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</si>
  <si>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</si>
  <si>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</si>
  <si>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</si>
  <si>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</si>
  <si>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</si>
  <si>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</si>
  <si>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</si>
  <si>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</si>
  <si>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</si>
  <si>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</si>
  <si>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</si>
  <si>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</si>
  <si>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</si>
  <si>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</si>
  <si>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</si>
  <si>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</si>
  <si>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</si>
  <si>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</si>
  <si>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</si>
  <si>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</si>
  <si>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</si>
  <si>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</si>
  <si>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</si>
  <si>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</si>
  <si>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</si>
  <si>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</si>
  <si>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</si>
  <si>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</si>
  <si>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</si>
  <si>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</si>
  <si>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</si>
  <si>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</si>
  <si>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</si>
  <si>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</si>
  <si>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</si>
  <si>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</si>
  <si>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</si>
  <si>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</si>
  <si>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</si>
  <si>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</si>
  <si>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</si>
  <si>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</si>
  <si>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</si>
  <si>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</si>
  <si>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</si>
  <si>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</si>
  <si>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</si>
  <si>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</si>
  <si>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</si>
  <si>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</si>
  <si>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</si>
  <si>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</si>
  <si>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</si>
  <si>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</si>
  <si>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</si>
  <si>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</si>
  <si>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</si>
  <si>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</si>
  <si>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</si>
  <si>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</si>
  <si>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</si>
  <si>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</si>
  <si>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</si>
  <si>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</si>
  <si>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</si>
  <si>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</si>
  <si>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</si>
  <si>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</si>
  <si>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</si>
  <si>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</si>
  <si>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</si>
  <si>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</si>
  <si>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</si>
  <si>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</si>
  <si>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</si>
  <si>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</si>
  <si>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</si>
  <si>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</si>
  <si>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</si>
  <si>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</si>
  <si>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</si>
  <si>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</si>
  <si>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</si>
  <si>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</si>
  <si>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</si>
  <si>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</si>
  <si>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</si>
  <si>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</si>
  <si>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</si>
  <si>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</si>
  <si>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</si>
  <si>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</si>
  <si>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</si>
  <si>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</si>
  <si>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</si>
  <si>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</si>
  <si>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</si>
  <si>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</si>
  <si>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</si>
  <si>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</si>
  <si>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</si>
  <si>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</si>
  <si>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</si>
  <si>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</si>
  <si>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</si>
  <si>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</si>
  <si>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</si>
  <si>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</si>
  <si>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</si>
  <si>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</si>
  <si>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</si>
  <si>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</si>
  <si>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</si>
  <si>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</si>
  <si>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</si>
  <si>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</si>
  <si>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</si>
  <si>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</si>
  <si>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</si>
  <si>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</si>
  <si>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</si>
  <si>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</si>
  <si>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</si>
  <si>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</si>
  <si>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</si>
  <si>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</si>
  <si>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</si>
  <si>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</si>
  <si>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</si>
  <si>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</si>
  <si>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</si>
  <si>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</si>
  <si>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</si>
  <si>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</si>
  <si>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</si>
  <si>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</si>
  <si>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</si>
  <si>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</si>
  <si>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</si>
  <si>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</si>
  <si>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</si>
  <si>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</si>
  <si>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</si>
  <si>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</si>
  <si>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</si>
  <si>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</si>
  <si>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</si>
  <si>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</si>
  <si>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</si>
  <si>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</si>
  <si>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</si>
  <si>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</si>
  <si>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</si>
  <si>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</si>
  <si>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</si>
  <si>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</si>
  <si>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</si>
  <si>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</si>
  <si>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</si>
  <si>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</si>
  <si>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</si>
  <si>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</si>
  <si>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</si>
  <si>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</si>
  <si>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</si>
  <si>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</si>
  <si>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</si>
  <si>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</si>
  <si>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</si>
  <si>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</si>
  <si>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</si>
  <si>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</si>
  <si>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</si>
  <si>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</si>
  <si>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</si>
  <si>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</si>
  <si>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</si>
  <si>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</si>
  <si>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</si>
  <si>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</si>
  <si>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</si>
  <si>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</si>
  <si>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</si>
  <si>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</si>
  <si>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</si>
  <si>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</si>
  <si>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</si>
  <si>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</si>
  <si>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</si>
  <si>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</si>
  <si>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</si>
  <si>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</si>
  <si>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</si>
  <si>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</si>
  <si>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</si>
  <si>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</si>
  <si>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</si>
  <si>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</si>
  <si>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</si>
  <si>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</si>
  <si>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</si>
  <si>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</si>
  <si>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</si>
  <si>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</si>
  <si>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</si>
  <si>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</si>
  <si>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</si>
  <si>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</si>
  <si>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</si>
  <si>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</si>
  <si>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</si>
  <si>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</si>
  <si>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</si>
  <si>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</si>
  <si>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</si>
  <si>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</si>
  <si>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</si>
  <si>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</si>
  <si>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</si>
  <si>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</si>
  <si>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</si>
  <si>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</si>
  <si>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</si>
  <si>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</si>
  <si>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</si>
  <si>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</si>
  <si>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</si>
  <si>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</si>
  <si>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</si>
  <si>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</si>
  <si>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</si>
  <si>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</si>
  <si>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</si>
  <si>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</si>
  <si>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</si>
  <si>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</si>
  <si>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</si>
  <si>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</si>
  <si>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</si>
  <si>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</si>
  <si>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</si>
  <si>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</si>
  <si>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</si>
  <si>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</si>
  <si>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</si>
  <si>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</si>
  <si>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</si>
  <si>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</si>
  <si>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</si>
  <si>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</si>
  <si>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</si>
  <si>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</si>
  <si>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</si>
  <si>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</si>
  <si>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</si>
  <si>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</si>
  <si>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</si>
  <si>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</si>
  <si>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</si>
  <si>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</si>
  <si>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</si>
  <si>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</si>
  <si>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</si>
  <si>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</si>
  <si>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</si>
  <si>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</si>
  <si>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</si>
  <si>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</si>
  <si>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</si>
  <si>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</si>
  <si>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</si>
  <si>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</si>
  <si>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</si>
  <si>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</si>
  <si>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</si>
  <si>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</si>
  <si>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</si>
  <si>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</si>
  <si>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</si>
  <si>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</si>
  <si>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</si>
  <si>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</si>
  <si>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</si>
  <si>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</si>
  <si>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</si>
  <si>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</si>
  <si>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</si>
  <si>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</si>
  <si>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</si>
  <si>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</si>
  <si>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</si>
  <si>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</si>
  <si>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</si>
  <si>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</si>
  <si>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</si>
  <si>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</si>
  <si>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</si>
  <si>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</si>
  <si>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</si>
  <si>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</si>
  <si>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</si>
  <si>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</si>
  <si>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</si>
  <si>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</si>
  <si>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</si>
  <si>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</si>
  <si>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</si>
  <si>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</si>
  <si>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</si>
  <si>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</si>
  <si>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</si>
  <si>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</si>
  <si>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</si>
  <si>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</si>
  <si>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</si>
  <si>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</si>
  <si>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</si>
  <si>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</si>
  <si>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</si>
  <si>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</si>
  <si>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</si>
  <si>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</si>
  <si>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</si>
  <si>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</si>
  <si>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</si>
  <si>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</si>
  <si>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</si>
  <si>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</si>
  <si>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</si>
  <si>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</si>
  <si>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</si>
  <si>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</si>
  <si>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</si>
  <si>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</si>
  <si>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</si>
  <si>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</si>
  <si>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</si>
  <si>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</si>
  <si>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</si>
  <si>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</si>
  <si>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</si>
  <si>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</si>
  <si>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</si>
  <si>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</si>
  <si>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</si>
  <si>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</si>
  <si>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</si>
  <si>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</si>
  <si>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</si>
  <si>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</si>
  <si>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</si>
  <si>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</si>
  <si>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</si>
  <si>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</si>
  <si>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</si>
  <si>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</si>
  <si>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</si>
  <si>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</si>
  <si>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</si>
  <si>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</si>
  <si>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</si>
  <si>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</si>
  <si>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</si>
  <si>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</si>
  <si>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</si>
  <si>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</si>
  <si>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</si>
  <si>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</si>
  <si>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</si>
  <si>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</si>
  <si>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</si>
  <si>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</si>
  <si>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</si>
  <si>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</si>
  <si>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</si>
  <si>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</si>
  <si>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</si>
  <si>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</si>
  <si>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</si>
  <si>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</si>
  <si>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</si>
  <si>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</si>
  <si>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</si>
  <si>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</si>
  <si>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</si>
  <si>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</si>
  <si>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</si>
  <si>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</si>
  <si>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</si>
  <si>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</si>
  <si>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</si>
  <si>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</si>
  <si>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</si>
  <si>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</si>
  <si>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</si>
  <si>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</si>
  <si>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</si>
  <si>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</si>
  <si>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</si>
  <si>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</si>
  <si>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</si>
  <si>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</si>
  <si>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</si>
  <si>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</si>
  <si>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</si>
  <si>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</si>
  <si>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</si>
  <si>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</si>
  <si>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</si>
  <si>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</si>
  <si>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</si>
  <si>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</si>
  <si>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</si>
  <si>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</si>
  <si>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</si>
  <si>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</si>
  <si>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</si>
  <si>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</si>
  <si>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</si>
  <si>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</si>
  <si>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</si>
  <si>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</si>
  <si>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</si>
  <si>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</si>
  <si>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</si>
  <si>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</si>
  <si>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</si>
  <si>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</si>
  <si>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</si>
  <si>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</si>
  <si>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</si>
  <si>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</si>
  <si>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</si>
  <si>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</si>
  <si>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</si>
  <si>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</si>
  <si>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</si>
  <si>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</si>
  <si>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</si>
  <si>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</si>
  <si>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</si>
  <si>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</si>
  <si>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</si>
  <si>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</si>
  <si>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</si>
  <si>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</si>
  <si>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</si>
  <si>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</si>
  <si>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</si>
  <si>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</si>
  <si>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</si>
  <si>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</si>
  <si>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</si>
  <si>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</si>
  <si>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</si>
  <si>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</si>
  <si>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</si>
  <si>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</si>
  <si>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</si>
  <si>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</si>
  <si>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</si>
  <si>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</si>
  <si>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</si>
  <si>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</si>
  <si>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</si>
  <si>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</si>
  <si>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</si>
  <si>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</si>
  <si>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</si>
  <si>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</si>
  <si>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</si>
  <si>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</si>
  <si>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</si>
  <si>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</si>
  <si>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</si>
  <si>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</si>
  <si>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</si>
  <si>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</si>
  <si>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</si>
  <si>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</si>
  <si>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</si>
  <si>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</si>
  <si>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</si>
  <si>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</si>
  <si>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</si>
  <si>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</si>
  <si>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</si>
  <si>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</si>
  <si>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</si>
  <si>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</si>
  <si>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</si>
  <si>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</si>
  <si>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</si>
  <si>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</si>
  <si>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</si>
  <si>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</si>
  <si>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</si>
  <si>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</si>
  <si>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</si>
  <si>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</si>
  <si>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</si>
  <si>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</si>
  <si>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</si>
  <si>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</si>
  <si>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</si>
  <si>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</si>
  <si>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</si>
  <si>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</si>
  <si>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</si>
  <si>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</si>
  <si>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</si>
  <si>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</si>
  <si>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</si>
  <si>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</si>
  <si>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</si>
  <si>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</si>
  <si>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</si>
  <si>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</si>
  <si>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</si>
  <si>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</si>
  <si>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</si>
  <si>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</si>
  <si>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</si>
  <si>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</si>
  <si>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</si>
  <si>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</si>
  <si>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</si>
  <si>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</si>
  <si>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</si>
  <si>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</si>
  <si>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</si>
  <si>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</si>
  <si>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</si>
  <si>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</si>
  <si>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</si>
  <si>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</si>
  <si>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</si>
  <si>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</si>
  <si>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</si>
  <si>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</si>
  <si>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</si>
  <si>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</si>
  <si>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</si>
  <si>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</si>
  <si>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</si>
  <si>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</si>
  <si>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</si>
  <si>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</si>
  <si>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</si>
  <si>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</si>
  <si>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</si>
  <si>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</si>
  <si>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</si>
  <si>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</si>
  <si>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</si>
  <si>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</si>
  <si>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</si>
  <si>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</si>
  <si>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</si>
  <si>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</si>
  <si>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</si>
  <si>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</si>
  <si>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</si>
  <si>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</si>
  <si>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</si>
  <si>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</si>
  <si>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</si>
  <si>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</si>
  <si>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</si>
  <si>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</si>
  <si>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</si>
  <si>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</si>
  <si>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</si>
  <si>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</si>
  <si>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</si>
  <si>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</si>
  <si>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</si>
  <si>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</si>
  <si>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</si>
  <si>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</si>
  <si>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</si>
  <si>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</si>
  <si>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</si>
  <si>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</si>
  <si>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</si>
  <si>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</si>
  <si>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</si>
  <si>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</si>
  <si>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</si>
  <si>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</si>
  <si>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</si>
  <si>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</si>
  <si>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</si>
  <si>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 xml:space="preserve">                                                                                  2025 BASI BLK JLA Ecomm Commitment Sheet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</si>
  <si>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</si>
  <si>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</si>
  <si>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</si>
  <si>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</si>
  <si>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</si>
  <si>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</si>
  <si>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</si>
  <si>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</si>
  <si>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</si>
  <si>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</si>
  <si>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</si>
  <si>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</si>
  <si>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</si>
  <si>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</si>
  <si>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</si>
  <si>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</si>
  <si>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</si>
  <si>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</si>
  <si>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</si>
  <si>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</si>
  <si>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</si>
  <si>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</si>
  <si>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</si>
  <si>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</si>
  <si>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JLA FOB CA/GA Price Quote (Value)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</si>
  <si>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</si>
  <si>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</si>
  <si>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</si>
  <si>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</si>
  <si>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</si>
  <si>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</si>
  <si>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Material-Short</t>
  </si>
  <si>
    <t>ZPP (POE Shipments)</t>
  </si>
  <si>
    <t>Compressed/Knocked Down</t>
  </si>
  <si>
    <t>Ship To Location 1</t>
  </si>
  <si>
    <t>Ship To Location 2</t>
  </si>
  <si>
    <t>Customer Specific Attributes</t>
  </si>
  <si>
    <t>Beautyrest Heated 4%</t>
  </si>
  <si>
    <t>SINOSHINE HEALTH TECHNOLOGY CO.,LTD</t>
  </si>
  <si>
    <t>Shenzhen, China</t>
  </si>
  <si>
    <t>50x60''</t>
  </si>
  <si>
    <t>Checker Board Fur Knit</t>
  </si>
  <si>
    <t>核价表编号：</t>
  </si>
  <si>
    <t>系列开发项目名称：</t>
  </si>
  <si>
    <t>总部负责人：</t>
  </si>
  <si>
    <t>上海办报价人：</t>
    <phoneticPr fontId="3" type="noConversion"/>
  </si>
  <si>
    <t>JLA# 款号</t>
  </si>
  <si>
    <t>图片</t>
    <phoneticPr fontId="9" type="noConversion"/>
  </si>
  <si>
    <t>CSTM# 款号</t>
  </si>
  <si>
    <t>Sable Fur Ombre Knit Throw</t>
    <phoneticPr fontId="15" type="noConversion"/>
  </si>
  <si>
    <t>Leafy Sable Fur and Feathersoft Knit Throw</t>
    <phoneticPr fontId="15" type="noConversion"/>
  </si>
  <si>
    <r>
      <rPr>
        <sz val="10"/>
        <color indexed="18"/>
        <rFont val="宋体"/>
        <family val="3"/>
        <charset val="134"/>
      </rPr>
      <t>尺寸（</t>
    </r>
    <r>
      <rPr>
        <sz val="10"/>
        <color indexed="18"/>
        <rFont val="Verdana"/>
        <family val="2"/>
      </rPr>
      <t>size)</t>
    </r>
  </si>
  <si>
    <t>50x60"</t>
    <phoneticPr fontId="15" type="noConversion"/>
  </si>
  <si>
    <t>50x70"</t>
    <phoneticPr fontId="15" type="noConversion"/>
  </si>
  <si>
    <t>成品规格                                  （specification)</t>
  </si>
  <si>
    <t>100%polyester, 1000g/pc</t>
    <phoneticPr fontId="15" type="noConversion"/>
  </si>
  <si>
    <t>100%polyester, 1150g/pc</t>
    <phoneticPr fontId="15" type="noConversion"/>
  </si>
  <si>
    <r>
      <rPr>
        <sz val="10"/>
        <rFont val="宋体"/>
        <family val="3"/>
        <charset val="134"/>
      </rPr>
      <t>包装</t>
    </r>
    <r>
      <rPr>
        <sz val="10"/>
        <rFont val="Verdana"/>
        <family val="2"/>
      </rPr>
      <t xml:space="preserve">                            </t>
    </r>
    <r>
      <rPr>
        <sz val="10"/>
        <rFont val="宋体"/>
        <family val="3"/>
        <charset val="134"/>
      </rPr>
      <t>（</t>
    </r>
    <r>
      <rPr>
        <sz val="10"/>
        <rFont val="Verdana"/>
        <family val="2"/>
      </rPr>
      <t>packaging)</t>
    </r>
  </si>
  <si>
    <t>Semi-vacuum packed in gift box</t>
    <phoneticPr fontId="15" type="noConversion"/>
  </si>
  <si>
    <t>FOB Shanghai</t>
    <phoneticPr fontId="15" type="noConversion"/>
  </si>
  <si>
    <t>Carton Size</t>
    <phoneticPr fontId="13" type="noConversion"/>
  </si>
  <si>
    <t>36x34x46cm/4pcs</t>
    <phoneticPr fontId="15" type="noConversion"/>
  </si>
  <si>
    <t>36x34x50cm/4pcs</t>
    <phoneticPr fontId="15" type="noConversion"/>
  </si>
  <si>
    <t>Factory</t>
    <phoneticPr fontId="15" type="noConversion"/>
  </si>
  <si>
    <t>Leajade</t>
    <phoneticPr fontId="15" type="noConversion"/>
  </si>
  <si>
    <t>MOQ per color</t>
    <phoneticPr fontId="13" type="noConversion"/>
  </si>
  <si>
    <t>1000pcs/color</t>
    <phoneticPr fontId="15" type="noConversion"/>
  </si>
  <si>
    <t>Checkerborad Knit Throw</t>
  </si>
  <si>
    <t>100% Polyester, 1,000g/pc faux fur and feathersoft knit, gift box, 4pcs per carton</t>
  </si>
  <si>
    <t>Faux fur Feathersoft Checkerboard Knit Throw</t>
  </si>
  <si>
    <t>100% Polyester Knit Throw</t>
  </si>
  <si>
    <t>Brown</t>
  </si>
  <si>
    <t>Blue</t>
  </si>
  <si>
    <t>Gray</t>
  </si>
  <si>
    <t>Green</t>
  </si>
  <si>
    <t>6301.40.0020</t>
  </si>
  <si>
    <t>100% Polyester Knit Throw</t>
    <phoneticPr fontId="21" type="noConversion"/>
  </si>
  <si>
    <t>100% Polyester Faux fur Feathersoft Checkerboard Knit Throw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</si>
</sst>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[$$-481]#,##0.00\ ;[Red]\([$$-481]#,##0.00\)"/>
  </numFmts>
  <fonts count="4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indexed="18"/>
      <name val="Verdana"/>
      <family val="2"/>
    </font>
    <font>
      <sz val="11"/>
      <color theme="1"/>
      <name val="Arial"/>
      <family val="2"/>
    </font>
    <font>
      <b/>
      <sz val="10"/>
      <color rgb="FFFF0000"/>
      <name val="宋体"/>
      <family val="3"/>
      <charset val="134"/>
    </font>
    <font>
      <sz val="11"/>
      <color theme="1"/>
      <name val="Verdana"/>
      <family val="2"/>
    </font>
    <font>
      <sz val="10"/>
      <color indexed="18"/>
      <name val="Verdana"/>
      <family val="2"/>
    </font>
    <font>
      <b/>
      <sz val="11"/>
      <color theme="1"/>
      <name val="Verdana"/>
      <family val="2"/>
    </font>
    <font>
      <sz val="10"/>
      <color indexed="18"/>
      <name val="宋体"/>
      <family val="3"/>
      <charset val="134"/>
    </font>
    <font>
      <sz val="10"/>
      <color indexed="8"/>
      <name val="Verdana"/>
      <family val="2"/>
    </font>
    <font>
      <sz val="10"/>
      <name val="宋体"/>
      <family val="3"/>
      <charset val="134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6" tint="0.59999389629810485"/>
        <bgColor indexed="41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25" fillId="0" borderId="0"/>
    <xf numFmtId="181" fontId="26" fillId="0" borderId="0"/>
    <xf numFmtId="0" fontId="26" fillId="0" borderId="0"/>
    <xf numFmtId="0" fontId="27" fillId="0" borderId="0"/>
    <xf numFmtId="0" fontId="3" fillId="0" borderId="0"/>
    <xf numFmtId="0" fontId="26" fillId="0" borderId="0"/>
    <xf numFmtId="0" fontId="27" fillId="0" borderId="0"/>
    <xf numFmtId="182" fontId="28" fillId="0" borderId="0">
      <alignment vertical="center"/>
    </xf>
    <xf numFmtId="182" fontId="28" fillId="0" borderId="0"/>
    <xf numFmtId="182" fontId="31" fillId="0" borderId="0">
      <alignment vertical="center"/>
    </xf>
    <xf numFmtId="182" fontId="3" fillId="0" borderId="0"/>
  </cellStyleXfs>
  <cellXfs count="149">
    <xf numFmtId="0" fontId="0" fillId="0" borderId="0" xfId="0"/>
    <xf numFmtId="9" fontId="0" fillId="0" borderId="0" xfId="0" applyNumberFormat="1"/>
    <xf numFmtId="0" fontId="6" fillId="0" borderId="0" xfId="0" applyFont="1"/>
    <xf numFmtId="0" fontId="2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7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3" borderId="1" xfId="2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20" fillId="0" borderId="0" xfId="0" applyFont="1"/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7" fontId="22" fillId="5" borderId="1" xfId="1" applyNumberFormat="1" applyFont="1" applyFill="1" applyBorder="1" applyAlignment="1">
      <alignment wrapText="1"/>
    </xf>
    <xf numFmtId="177" fontId="1" fillId="8" borderId="2" xfId="0" applyNumberFormat="1" applyFont="1" applyFill="1" applyBorder="1" applyAlignment="1">
      <alignment horizontal="center" wrapText="1"/>
    </xf>
    <xf numFmtId="177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22" fillId="6" borderId="1" xfId="1" applyNumberFormat="1" applyFont="1" applyFill="1" applyBorder="1" applyAlignment="1">
      <alignment wrapText="1"/>
    </xf>
    <xf numFmtId="10" fontId="22" fillId="6" borderId="1" xfId="1" applyNumberFormat="1" applyFont="1" applyFill="1" applyBorder="1" applyAlignment="1">
      <alignment wrapText="1"/>
    </xf>
    <xf numFmtId="0" fontId="23" fillId="6" borderId="1" xfId="0" applyFont="1" applyFill="1" applyBorder="1" applyAlignment="1">
      <alignment horizontal="center" wrapText="1"/>
    </xf>
    <xf numFmtId="177" fontId="1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1" fillId="7" borderId="1" xfId="4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13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22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4" fontId="13" fillId="0" borderId="1" xfId="2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49" fontId="2" fillId="7" borderId="1" xfId="0" applyNumberFormat="1" applyFont="1" applyFill="1" applyBorder="1" applyAlignment="1">
      <alignment wrapText="1"/>
    </xf>
    <xf numFmtId="182" fontId="29" fillId="6" borderId="1" xfId="14" applyFont="1" applyFill="1" applyBorder="1" applyAlignment="1">
      <alignment horizontal="center" vertical="center" wrapText="1"/>
    </xf>
    <xf numFmtId="182" fontId="30" fillId="6" borderId="0" xfId="15" applyFont="1" applyFill="1" applyAlignment="1">
      <alignment horizontal="center" vertical="center"/>
    </xf>
    <xf numFmtId="182" fontId="31" fillId="6" borderId="0" xfId="16" applyFill="1">
      <alignment vertical="center"/>
    </xf>
    <xf numFmtId="182" fontId="29" fillId="0" borderId="1" xfId="14" applyFont="1" applyBorder="1" applyAlignment="1">
      <alignment horizontal="center" vertical="center" wrapText="1"/>
    </xf>
    <xf numFmtId="182" fontId="30" fillId="0" borderId="0" xfId="15" applyFont="1" applyAlignment="1">
      <alignment horizontal="center" vertical="center"/>
    </xf>
    <xf numFmtId="182" fontId="31" fillId="0" borderId="0" xfId="16">
      <alignment vertical="center"/>
    </xf>
    <xf numFmtId="182" fontId="29" fillId="0" borderId="1" xfId="17" applyFont="1" applyBorder="1" applyAlignment="1">
      <alignment horizontal="center" vertical="center" wrapText="1"/>
    </xf>
    <xf numFmtId="182" fontId="30" fillId="0" borderId="0" xfId="15" applyFont="1" applyAlignment="1">
      <alignment vertical="center"/>
    </xf>
    <xf numFmtId="182" fontId="32" fillId="0" borderId="1" xfId="14" applyFont="1" applyBorder="1" applyAlignment="1">
      <alignment horizontal="center" vertical="center" wrapText="1"/>
    </xf>
    <xf numFmtId="182" fontId="33" fillId="10" borderId="1" xfId="17" applyFont="1" applyFill="1" applyBorder="1" applyAlignment="1">
      <alignment horizontal="center" vertical="center" wrapText="1"/>
    </xf>
    <xf numFmtId="182" fontId="34" fillId="4" borderId="1" xfId="17" applyFont="1" applyFill="1" applyBorder="1" applyAlignment="1">
      <alignment horizontal="center" vertical="center" wrapText="1"/>
    </xf>
    <xf numFmtId="182" fontId="35" fillId="10" borderId="1" xfId="17" applyFont="1" applyFill="1" applyBorder="1" applyAlignment="1">
      <alignment horizontal="center" vertical="center" wrapText="1"/>
    </xf>
    <xf numFmtId="182" fontId="36" fillId="0" borderId="1" xfId="16" applyFont="1" applyBorder="1">
      <alignment vertical="center"/>
    </xf>
    <xf numFmtId="182" fontId="37" fillId="10" borderId="1" xfId="17" applyFont="1" applyFill="1" applyBorder="1" applyAlignment="1">
      <alignment horizontal="center" vertical="center" wrapText="1"/>
    </xf>
    <xf numFmtId="182" fontId="38" fillId="4" borderId="3" xfId="17" applyFont="1" applyFill="1" applyBorder="1" applyAlignment="1">
      <alignment horizontal="center" vertical="center" wrapText="1"/>
    </xf>
    <xf numFmtId="182" fontId="40" fillId="11" borderId="1" xfId="15" applyFont="1" applyFill="1" applyBorder="1" applyAlignment="1">
      <alignment horizontal="center" vertical="center" wrapText="1"/>
    </xf>
    <xf numFmtId="182" fontId="30" fillId="10" borderId="1" xfId="17" applyFont="1" applyFill="1" applyBorder="1" applyAlignment="1">
      <alignment horizontal="center" vertical="center" wrapText="1"/>
    </xf>
    <xf numFmtId="182" fontId="30" fillId="3" borderId="1" xfId="17" applyFont="1" applyFill="1" applyBorder="1" applyAlignment="1">
      <alignment horizontal="center" vertical="center" wrapText="1"/>
    </xf>
    <xf numFmtId="182" fontId="40" fillId="12" borderId="1" xfId="15" applyFont="1" applyFill="1" applyBorder="1" applyAlignment="1">
      <alignment horizontal="center" vertical="center" wrapText="1"/>
    </xf>
    <xf numFmtId="182" fontId="32" fillId="3" borderId="1" xfId="14" applyFont="1" applyFill="1" applyBorder="1" applyAlignment="1">
      <alignment horizontal="center" vertical="center" wrapText="1"/>
    </xf>
    <xf numFmtId="26" fontId="42" fillId="3" borderId="1" xfId="14" applyNumberFormat="1" applyFont="1" applyFill="1" applyBorder="1" applyAlignment="1">
      <alignment horizontal="center" vertical="center"/>
    </xf>
    <xf numFmtId="182" fontId="43" fillId="3" borderId="1" xfId="17" applyFont="1" applyFill="1" applyBorder="1" applyAlignment="1">
      <alignment horizontal="center" vertical="center" wrapText="1"/>
    </xf>
    <xf numFmtId="182" fontId="30" fillId="3" borderId="1" xfId="15" applyFont="1" applyFill="1" applyBorder="1" applyAlignment="1">
      <alignment horizontal="center" vertical="center" wrapText="1"/>
    </xf>
    <xf numFmtId="182" fontId="32" fillId="4" borderId="1" xfId="14" applyFont="1" applyFill="1" applyBorder="1" applyAlignment="1">
      <alignment horizontal="center" vertical="center" wrapText="1"/>
    </xf>
    <xf numFmtId="26" fontId="42" fillId="4" borderId="1" xfId="14" applyNumberFormat="1" applyFont="1" applyFill="1" applyBorder="1" applyAlignment="1">
      <alignment horizontal="center" vertical="center"/>
    </xf>
    <xf numFmtId="182" fontId="43" fillId="13" borderId="1" xfId="17" applyFont="1" applyFill="1" applyBorder="1" applyAlignment="1">
      <alignment horizontal="center" vertical="center" wrapText="1"/>
    </xf>
    <xf numFmtId="182" fontId="30" fillId="0" borderId="1" xfId="15" applyFont="1" applyBorder="1" applyAlignment="1">
      <alignment horizontal="center" vertical="center" wrapText="1"/>
    </xf>
    <xf numFmtId="182" fontId="30" fillId="0" borderId="0" xfId="14" applyFont="1" applyAlignment="1">
      <alignment vertical="center" wrapText="1"/>
    </xf>
    <xf numFmtId="177" fontId="20" fillId="7" borderId="1" xfId="0" applyNumberFormat="1" applyFont="1" applyFill="1" applyBorder="1" applyAlignment="1">
      <alignment wrapText="1"/>
    </xf>
  </cellXfs>
  <cellStyles count="18">
    <cellStyle name="Currency 2" xfId="5"/>
    <cellStyle name="Normal 2" xfId="4"/>
    <cellStyle name="Normal 2 18 2" xfId="1"/>
    <cellStyle name="Normal 2 34" xfId="13"/>
    <cellStyle name="Normal 2 4 2 17" xfId="15"/>
    <cellStyle name="Normal 285" xfId="9"/>
    <cellStyle name="Normal 285 2" xfId="12"/>
    <cellStyle name="Normal 3" xfId="7"/>
    <cellStyle name="Normal 4" xfId="10"/>
    <cellStyle name="Normal 61" xfId="16"/>
    <cellStyle name="Percent 2" xfId="6"/>
    <cellStyle name="Style 1" xfId="3"/>
    <cellStyle name="常规" xfId="0" builtinId="0"/>
    <cellStyle name="常规 18" xfId="8"/>
    <cellStyle name="常规_CCD-WM-07 16 10" xfId="14"/>
    <cellStyle name="常规_Sheet1" xfId="17"/>
    <cellStyle name="样式 1 2" xfId="2"/>
    <cellStyle name="样式 1 2 3 2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66675</xdr:rowOff>
    </xdr:from>
    <xdr:to>
      <xdr:col>2</xdr:col>
      <xdr:colOff>484095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9133B9F-0716-017B-E769-85CFA735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1628775"/>
          <a:ext cx="941294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5</xdr:row>
      <xdr:rowOff>12701</xdr:rowOff>
    </xdr:from>
    <xdr:ext cx="1289050" cy="1525659"/>
    <xdr:pic>
      <xdr:nvPicPr>
        <xdr:cNvPr id="8" name="图片 4">
          <a:extLst>
            <a:ext uri="{FF2B5EF4-FFF2-40B4-BE49-F238E27FC236}">
              <a16:creationId xmlns:a16="http://schemas.microsoft.com/office/drawing/2014/main" xmlns="" id="{67AB4F72-9E9B-42A5-BF5E-ACA2FB89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879476"/>
          <a:ext cx="1289050" cy="1525659"/>
        </a:xfrm>
        <a:prstGeom prst="rect">
          <a:avLst/>
        </a:prstGeom>
      </xdr:spPr>
    </xdr:pic>
    <xdr:clientData/>
  </xdr:oneCellAnchor>
  <xdr:twoCellAnchor editAs="oneCell">
    <xdr:from>
      <xdr:col>3</xdr:col>
      <xdr:colOff>106362</xdr:colOff>
      <xdr:row>5</xdr:row>
      <xdr:rowOff>15875</xdr:rowOff>
    </xdr:from>
    <xdr:to>
      <xdr:col>3</xdr:col>
      <xdr:colOff>1615439</xdr:colOff>
      <xdr:row>5</xdr:row>
      <xdr:rowOff>1586220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xmlns="" id="{0C68A4D0-3F73-46E2-B6A1-4440DDC5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6512" y="882650"/>
          <a:ext cx="1509077" cy="1570345"/>
        </a:xfrm>
        <a:prstGeom prst="rect">
          <a:avLst/>
        </a:prstGeom>
      </xdr:spPr>
    </xdr:pic>
    <xdr:clientData/>
  </xdr:twoCellAnchor>
  <xdr:oneCellAnchor>
    <xdr:from>
      <xdr:col>2</xdr:col>
      <xdr:colOff>273050</xdr:colOff>
      <xdr:row>5</xdr:row>
      <xdr:rowOff>31751</xdr:rowOff>
    </xdr:from>
    <xdr:ext cx="1289050" cy="1525659"/>
    <xdr:pic>
      <xdr:nvPicPr>
        <xdr:cNvPr id="10" name="图片 6">
          <a:extLst>
            <a:ext uri="{FF2B5EF4-FFF2-40B4-BE49-F238E27FC236}">
              <a16:creationId xmlns:a16="http://schemas.microsoft.com/office/drawing/2014/main" xmlns="" id="{2DEC0A68-F979-4195-BC1E-4C5DC21E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6775" y="898526"/>
          <a:ext cx="1289050" cy="1525659"/>
        </a:xfrm>
        <a:prstGeom prst="rect">
          <a:avLst/>
        </a:prstGeom>
      </xdr:spPr>
    </xdr:pic>
    <xdr:clientData/>
  </xdr:oneCellAnchor>
  <xdr:oneCellAnchor>
    <xdr:from>
      <xdr:col>4</xdr:col>
      <xdr:colOff>106362</xdr:colOff>
      <xdr:row>5</xdr:row>
      <xdr:rowOff>9525</xdr:rowOff>
    </xdr:from>
    <xdr:ext cx="1506537" cy="1565265"/>
    <xdr:pic>
      <xdr:nvPicPr>
        <xdr:cNvPr id="11" name="图片 7">
          <a:extLst>
            <a:ext uri="{FF2B5EF4-FFF2-40B4-BE49-F238E27FC236}">
              <a16:creationId xmlns:a16="http://schemas.microsoft.com/office/drawing/2014/main" xmlns="" id="{1820CAFB-DA5F-4D27-A630-A5482509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4837" y="876300"/>
          <a:ext cx="1506537" cy="15652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UUDXL2\Local%20Settings\Temporary%20Internet%20Files\Content.Outlook\15XD6OX2\Coastal%20Bedding%20Spring%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782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177</v>
      </c>
      <c r="C3" s="47" t="s">
        <v>22</v>
      </c>
      <c r="D3" s="102" t="str">
        <f>_xlfn.TEXTJOIN(" ",TRUE,B5,D5,D6,B6,D4,D7)</f>
        <v>JLA Home 2026 Fall Madison Park Checker Board Fur Knit THROW</v>
      </c>
      <c r="E3" s="59" t="s">
        <v>23</v>
      </c>
      <c r="F3" s="50" t="s">
        <v>37</v>
      </c>
      <c r="G3" s="59" t="s">
        <v>24</v>
      </c>
      <c r="H3" s="50" t="s">
        <v>248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100</v>
      </c>
      <c r="C4" s="48" t="s">
        <v>33</v>
      </c>
      <c r="D4" s="11" t="s">
        <v>824</v>
      </c>
      <c r="E4" s="41" t="s">
        <v>34</v>
      </c>
      <c r="F4" s="12" t="s">
        <v>2</v>
      </c>
      <c r="G4" s="41" t="s">
        <v>35</v>
      </c>
      <c r="H4" s="12" t="s">
        <v>251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17" t="s">
        <v>41</v>
      </c>
      <c r="B5" s="11" t="s">
        <v>100</v>
      </c>
      <c r="C5" s="17" t="s">
        <v>42</v>
      </c>
      <c r="D5" s="11">
        <v>2026</v>
      </c>
      <c r="E5" s="41" t="s">
        <v>817</v>
      </c>
      <c r="F5" s="12" t="s">
        <v>580</v>
      </c>
      <c r="G5" s="41" t="s">
        <v>43</v>
      </c>
      <c r="H5" s="12" t="s">
        <v>150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3</v>
      </c>
      <c r="B6" s="11" t="s">
        <v>425</v>
      </c>
      <c r="C6" s="17" t="s">
        <v>44</v>
      </c>
      <c r="D6" s="11" t="s">
        <v>68</v>
      </c>
      <c r="E6" s="41" t="s">
        <v>818</v>
      </c>
      <c r="F6" s="12" t="s">
        <v>58</v>
      </c>
      <c r="G6" s="41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0" t="s">
        <v>20</v>
      </c>
      <c r="B7" s="11"/>
      <c r="C7" s="45" t="s">
        <v>50</v>
      </c>
      <c r="D7" s="12" t="s">
        <v>314</v>
      </c>
      <c r="E7" s="41" t="s">
        <v>45</v>
      </c>
      <c r="F7" s="12" t="s">
        <v>130</v>
      </c>
      <c r="G7" s="41" t="s">
        <v>52</v>
      </c>
      <c r="H7" s="12" t="s">
        <v>605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61</v>
      </c>
      <c r="B8" s="11"/>
      <c r="C8" s="40" t="s">
        <v>62</v>
      </c>
      <c r="D8" s="11" t="s">
        <v>63</v>
      </c>
      <c r="E8" s="41" t="s">
        <v>51</v>
      </c>
      <c r="F8" s="12" t="s">
        <v>593</v>
      </c>
      <c r="G8" s="40" t="s">
        <v>79</v>
      </c>
      <c r="H8" s="11" t="s">
        <v>0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697</v>
      </c>
      <c r="B9" s="35"/>
      <c r="C9" s="40" t="s">
        <v>64</v>
      </c>
      <c r="D9" s="11"/>
      <c r="E9" s="40" t="s">
        <v>700</v>
      </c>
      <c r="F9" s="11" t="s">
        <v>706</v>
      </c>
    </row>
    <row r="10" spans="1:224">
      <c r="C10" s="40" t="s">
        <v>65</v>
      </c>
      <c r="D10" s="115">
        <v>46125</v>
      </c>
      <c r="E10" s="40" t="s">
        <v>698</v>
      </c>
      <c r="F10" s="35" t="s">
        <v>59</v>
      </c>
    </row>
    <row r="11" spans="1:224">
      <c r="C11" s="40" t="s">
        <v>66</v>
      </c>
      <c r="D11" s="35" t="s">
        <v>1</v>
      </c>
      <c r="E11" s="63" t="s">
        <v>699</v>
      </c>
      <c r="F11" s="35" t="s">
        <v>786</v>
      </c>
    </row>
    <row r="14" spans="1:224">
      <c r="A14" t="s">
        <v>697</v>
      </c>
      <c r="D14" s="106"/>
    </row>
    <row r="15" spans="1:224">
      <c r="A15" s="3" t="s">
        <v>809</v>
      </c>
    </row>
    <row r="16" spans="1:224">
      <c r="A16" s="3" t="s">
        <v>810</v>
      </c>
    </row>
    <row r="17" spans="1:1">
      <c r="A17" t="s">
        <v>811</v>
      </c>
    </row>
    <row r="18" spans="1:1">
      <c r="A18" s="3" t="s">
        <v>812</v>
      </c>
    </row>
    <row r="19" spans="1:1">
      <c r="A19" s="3" t="s">
        <v>813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ValueSelection!$E$2:$E$30</xm:f>
          </x14:formula1>
          <xm:sqref>B7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Data!$K$2:$K$3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F5:F6</xm:sqref>
        </x14:dataValidation>
        <x14:dataValidation type="list" allowBlank="1" showInputMessage="1" showErrorMessage="1">
          <x14:formula1>
            <xm:f>Data!$I$2:$I$5</xm:f>
          </x14:formula1>
          <xm:sqref>F7</xm:sqref>
        </x14:dataValidation>
        <x14:dataValidation type="list" allowBlank="1" showInputMessage="1" showErrorMessage="1">
          <x14:formula1>
            <xm:f>ValueSelection!$H$2:$H$12</xm:f>
          </x14:formula1>
          <xm:sqref>F8</xm:sqref>
        </x14:dataValidation>
        <x14:dataValidation type="list" allowBlank="1" showInputMessage="1" showErrorMessage="1">
          <x14:formula1>
            <xm:f>Data!$M$2:$M$5</xm:f>
          </x14:formula1>
          <xm:sqref>H3</xm:sqref>
        </x14:dataValidation>
        <x14:dataValidation type="list" allowBlank="1" showInputMessage="1" showErrorMessage="1">
          <x14:formula1>
            <xm:f>Data!$O$2:$O$3</xm:f>
          </x14:formula1>
          <xm:sqref>H5</xm:sqref>
        </x14:dataValidation>
        <x14:dataValidation type="list" allowBlank="1" showInputMessage="1" showErrorMessage="1">
          <x14:formula1>
            <xm:f>Data!$P$2:$P$3</xm:f>
          </x14:formula1>
          <xm:sqref>H6</xm:sqref>
        </x14:dataValidation>
        <x14:dataValidation type="list" allowBlank="1" showInputMessage="1" showErrorMessage="1">
          <x14:formula1>
            <xm:f>ValueSelection!$K$2:$K$58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B6</xm:sqref>
        </x14:dataValidation>
        <x14:dataValidation type="list" allowBlank="1" showInputMessage="1" showErrorMessage="1">
          <x14:formula1>
            <xm:f>ValueSelection!$I$2:$I$9</xm:f>
          </x14:formula1>
          <xm:sqref>F9</xm:sqref>
        </x14:dataValidation>
        <x14:dataValidation type="list" allowBlank="1" showInputMessage="1" showErrorMessage="1">
          <x14:formula1>
            <xm:f>ValueSelection!$J$2:$J$11</xm:f>
          </x14:formula1>
          <xm:sqref>F10</xm:sqref>
        </x14:dataValidation>
        <x14:dataValidation type="list" allowBlank="1" showInputMessage="1" showErrorMessage="1">
          <x14:formula1>
            <xm:f>Data!$L$2:$L$9</xm:f>
          </x14:formula1>
          <xm:sqref>F11</xm:sqref>
        </x14:dataValidation>
        <x14:dataValidation type="list" allowBlank="1" showInputMessage="1" showErrorMessage="1">
          <x14:formula1>
            <xm:f>ValueSelection!$C$2:$C$71</xm:f>
          </x14:formula1>
          <xm:sqref>B5</xm:sqref>
        </x14:dataValidation>
        <x14:dataValidation type="list" allowBlank="1" showInputMessage="1" showErrorMessage="1">
          <x14:formula1>
            <xm:f>ValueSelection!$B$2:$B$71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L5" sqref="L5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12.5703125" style="67" customWidth="1"/>
    <col min="4" max="4" width="10.42578125" style="67" customWidth="1"/>
    <col min="5" max="5" width="12.140625" style="67" customWidth="1"/>
    <col min="6" max="6" width="11.28515625" style="67" customWidth="1"/>
    <col min="7" max="7" width="15.28515625" style="67" customWidth="1"/>
    <col min="8" max="8" width="15.42578125" style="67" customWidth="1"/>
    <col min="9" max="9" width="17.7109375" style="67" customWidth="1"/>
    <col min="10" max="10" width="18.5703125" style="67" customWidth="1"/>
    <col min="11" max="11" width="16.28515625" style="113" customWidth="1"/>
    <col min="12" max="12" width="13.140625" style="67" customWidth="1"/>
    <col min="13" max="13" width="8.42578125" style="67" customWidth="1"/>
    <col min="14" max="14" width="10.85546875" style="67" customWidth="1"/>
    <col min="15" max="15" width="12.5703125" style="67" customWidth="1"/>
    <col min="16" max="16" width="12.28515625" style="67" customWidth="1"/>
    <col min="17" max="17" width="8.85546875" style="67" customWidth="1"/>
    <col min="18" max="18" width="11.140625" style="68" customWidth="1"/>
    <col min="19" max="19" width="9.85546875" style="69" customWidth="1"/>
    <col min="20" max="20" width="12" style="70" customWidth="1"/>
    <col min="21" max="21" width="11.140625" style="70" customWidth="1"/>
    <col min="22" max="22" width="8.140625" style="70" customWidth="1"/>
    <col min="23" max="23" width="9.42578125" style="67" customWidth="1"/>
    <col min="24" max="24" width="11" style="107" customWidth="1"/>
    <col min="25" max="25" width="13.140625" style="107" customWidth="1"/>
    <col min="26" max="26" width="11.140625" style="107" customWidth="1"/>
    <col min="27" max="27" width="12.85546875" style="69" customWidth="1"/>
    <col min="28" max="28" width="9.42578125" style="71" customWidth="1"/>
    <col min="29" max="29" width="13" style="110" customWidth="1"/>
    <col min="30" max="30" width="14.140625" style="71" customWidth="1"/>
    <col min="31" max="31" width="13.85546875" style="67" customWidth="1"/>
    <col min="32" max="32" width="13.85546875" style="70" customWidth="1"/>
    <col min="33" max="33" width="14.42578125" style="67" customWidth="1"/>
    <col min="34" max="34" width="8.42578125" style="72" customWidth="1"/>
    <col min="35" max="35" width="12.42578125" style="70" customWidth="1"/>
    <col min="36" max="36" width="8.85546875" style="70" customWidth="1"/>
    <col min="37" max="37" width="7.85546875" style="72" customWidth="1"/>
    <col min="38" max="38" width="5.85546875" style="70" customWidth="1"/>
    <col min="39" max="39" width="12.5703125" style="72" customWidth="1"/>
    <col min="40" max="40" width="8.5703125" style="70" customWidth="1"/>
    <col min="41" max="41" width="11.5703125" style="72" customWidth="1"/>
    <col min="42" max="43" width="10.85546875" style="70" customWidth="1"/>
    <col min="44" max="44" width="8.42578125" style="67" customWidth="1"/>
    <col min="45" max="45" width="9.5703125" style="72" customWidth="1"/>
    <col min="46" max="46" width="10" style="70" customWidth="1"/>
    <col min="47" max="47" width="9.5703125" style="70" customWidth="1"/>
    <col min="48" max="48" width="11.85546875" style="72" customWidth="1"/>
    <col min="49" max="49" width="11.140625" style="72" customWidth="1"/>
    <col min="50" max="50" width="11.42578125" style="70" customWidth="1"/>
    <col min="51" max="51" width="11.5703125" style="70" customWidth="1"/>
    <col min="52" max="52" width="8.7109375" style="70" customWidth="1"/>
    <col min="53" max="53" width="12.140625" style="72" customWidth="1"/>
    <col min="54" max="54" width="12.140625" style="71" customWidth="1"/>
    <col min="55" max="55" width="9.5703125" style="67" customWidth="1"/>
    <col min="56" max="56" width="9.140625" style="67" customWidth="1"/>
    <col min="57" max="16384" width="9.140625" style="67"/>
  </cols>
  <sheetData>
    <row r="1" spans="1:57" ht="63.6" customHeight="1">
      <c r="A1" s="73" t="s">
        <v>733</v>
      </c>
      <c r="B1" s="73" t="s">
        <v>734</v>
      </c>
      <c r="C1" s="104" t="s">
        <v>735</v>
      </c>
      <c r="D1" s="105" t="s">
        <v>3</v>
      </c>
      <c r="E1" s="105" t="s">
        <v>20</v>
      </c>
      <c r="F1" s="75" t="s">
        <v>781</v>
      </c>
      <c r="G1" s="104" t="s">
        <v>736</v>
      </c>
      <c r="H1" s="74" t="s">
        <v>737</v>
      </c>
      <c r="I1" s="103" t="s">
        <v>804</v>
      </c>
      <c r="J1" s="74" t="s">
        <v>738</v>
      </c>
      <c r="K1" s="103" t="s">
        <v>814</v>
      </c>
      <c r="L1" s="74" t="s">
        <v>739</v>
      </c>
      <c r="M1" s="74" t="s">
        <v>740</v>
      </c>
      <c r="N1" s="104" t="s">
        <v>741</v>
      </c>
      <c r="O1" s="104" t="s">
        <v>742</v>
      </c>
      <c r="P1" s="104" t="s">
        <v>819</v>
      </c>
      <c r="Q1" s="103" t="s">
        <v>805</v>
      </c>
      <c r="R1" s="76" t="s">
        <v>743</v>
      </c>
      <c r="S1" s="77" t="s">
        <v>744</v>
      </c>
      <c r="T1" s="78" t="s">
        <v>745</v>
      </c>
      <c r="U1" s="79" t="s">
        <v>746</v>
      </c>
      <c r="V1" s="80" t="s">
        <v>747</v>
      </c>
      <c r="W1" s="81" t="s">
        <v>4</v>
      </c>
      <c r="X1" s="108" t="s">
        <v>748</v>
      </c>
      <c r="Y1" s="108" t="s">
        <v>749</v>
      </c>
      <c r="Z1" s="108" t="s">
        <v>750</v>
      </c>
      <c r="AA1" s="82" t="s">
        <v>751</v>
      </c>
      <c r="AB1" s="83" t="s">
        <v>752</v>
      </c>
      <c r="AC1" s="111" t="s">
        <v>753</v>
      </c>
      <c r="AD1" s="84" t="s">
        <v>754</v>
      </c>
      <c r="AE1" s="73" t="s">
        <v>755</v>
      </c>
      <c r="AF1" s="85" t="s">
        <v>756</v>
      </c>
      <c r="AG1" s="73" t="s">
        <v>757</v>
      </c>
      <c r="AH1" s="86" t="s">
        <v>758</v>
      </c>
      <c r="AI1" s="85" t="s">
        <v>759</v>
      </c>
      <c r="AJ1" s="85" t="s">
        <v>760</v>
      </c>
      <c r="AK1" s="86" t="s">
        <v>761</v>
      </c>
      <c r="AL1" s="85" t="s">
        <v>762</v>
      </c>
      <c r="AM1" s="86" t="s">
        <v>763</v>
      </c>
      <c r="AN1" s="85" t="s">
        <v>764</v>
      </c>
      <c r="AO1" s="86" t="s">
        <v>765</v>
      </c>
      <c r="AP1" s="85" t="s">
        <v>766</v>
      </c>
      <c r="AQ1" s="85" t="s">
        <v>767</v>
      </c>
      <c r="AR1" s="81" t="s">
        <v>768</v>
      </c>
      <c r="AS1" s="86" t="s">
        <v>769</v>
      </c>
      <c r="AT1" s="85" t="s">
        <v>770</v>
      </c>
      <c r="AU1" s="81" t="s">
        <v>771</v>
      </c>
      <c r="AV1" s="86" t="s">
        <v>772</v>
      </c>
      <c r="AW1" s="85" t="s">
        <v>773</v>
      </c>
      <c r="AX1" s="85" t="s">
        <v>774</v>
      </c>
      <c r="AY1" s="87" t="s">
        <v>775</v>
      </c>
      <c r="AZ1" s="88" t="s">
        <v>776</v>
      </c>
      <c r="BA1" s="89" t="s">
        <v>807</v>
      </c>
      <c r="BB1" s="88" t="s">
        <v>777</v>
      </c>
      <c r="BC1" s="90" t="s">
        <v>778</v>
      </c>
      <c r="BD1" s="88" t="s">
        <v>779</v>
      </c>
      <c r="BE1" s="83" t="s">
        <v>780</v>
      </c>
    </row>
    <row r="2" spans="1:57" ht="75">
      <c r="A2" s="91">
        <v>1</v>
      </c>
      <c r="B2" s="46"/>
      <c r="C2" s="46"/>
      <c r="D2" s="46" t="s">
        <v>425</v>
      </c>
      <c r="E2" s="46"/>
      <c r="F2" s="46" t="s">
        <v>314</v>
      </c>
      <c r="G2" s="117" t="s">
        <v>850</v>
      </c>
      <c r="H2" s="117" t="s">
        <v>860</v>
      </c>
      <c r="I2" s="117" t="s">
        <v>852</v>
      </c>
      <c r="J2" s="117" t="s">
        <v>851</v>
      </c>
      <c r="K2" s="114" t="s">
        <v>859</v>
      </c>
      <c r="L2" s="117" t="s">
        <v>823</v>
      </c>
      <c r="M2" s="117" t="s">
        <v>854</v>
      </c>
      <c r="N2" s="118"/>
      <c r="O2" s="119"/>
      <c r="P2" s="46"/>
      <c r="Q2" s="46" t="s">
        <v>791</v>
      </c>
      <c r="R2" s="92"/>
      <c r="S2" s="93">
        <v>7.8</v>
      </c>
      <c r="T2" s="94">
        <f>IF(ISERROR(R2/S2),"",R2/S2)</f>
        <v>0</v>
      </c>
      <c r="U2" s="95">
        <f>'CCD Fur Knit'!D11</f>
        <v>8.9499999999999993</v>
      </c>
      <c r="V2" s="148"/>
      <c r="W2" s="46" t="s">
        <v>152</v>
      </c>
      <c r="X2" s="109">
        <v>36</v>
      </c>
      <c r="Y2" s="109">
        <v>34</v>
      </c>
      <c r="Z2" s="109">
        <v>46</v>
      </c>
      <c r="AA2" s="93"/>
      <c r="AB2" s="96">
        <v>4</v>
      </c>
      <c r="AC2" s="112">
        <f>IF(X2="","",X2*Y2*Z2/1000000)</f>
        <v>5.6000000000000001E-2</v>
      </c>
      <c r="AD2" s="97">
        <f>IF(AB2="","",65/AC2*AB2)</f>
        <v>4643</v>
      </c>
      <c r="AE2" s="46">
        <v>3800</v>
      </c>
      <c r="AF2" s="98">
        <f>IF(ISERROR(AE2/AD2),"",AE2/AD2)</f>
        <v>0.82</v>
      </c>
      <c r="AG2" s="46" t="s">
        <v>858</v>
      </c>
      <c r="AH2" s="99">
        <f>8.5%+10%</f>
        <v>0.185</v>
      </c>
      <c r="AI2" s="98">
        <f>IF(ISERROR(U2*AH2),"",U2*AH2)</f>
        <v>1.66</v>
      </c>
      <c r="AJ2" s="98">
        <f>IF(ISERROR(U2+AF2+AI2),"",U2+AF2+AI2)</f>
        <v>11.43</v>
      </c>
      <c r="AK2" s="99">
        <v>0.05</v>
      </c>
      <c r="AL2" s="98">
        <f t="shared" ref="AL2" si="0">IF(ISERROR(BA2*AK2),"",BA2*AK2)</f>
        <v>1.19</v>
      </c>
      <c r="AM2" s="99">
        <v>0.08</v>
      </c>
      <c r="AN2" s="98">
        <f t="shared" ref="AN2" si="1">IF(ISERROR(BA2*AM2),"",BA2*AM2)</f>
        <v>1.9</v>
      </c>
      <c r="AO2" s="99">
        <v>0.1</v>
      </c>
      <c r="AP2" s="98">
        <f t="shared" ref="AP2" si="2">IF(ISERROR(BA2*AO2),"",BA2*AO2)</f>
        <v>2.38</v>
      </c>
      <c r="AQ2" s="98">
        <f>IF((BB2-BA2)&lt;2.5,2.5-(BB2-BA2),0)</f>
        <v>1.31</v>
      </c>
      <c r="AR2" s="46"/>
      <c r="AS2" s="99"/>
      <c r="AT2" s="98">
        <f t="shared" ref="AT2" si="3">IF(ISERROR(BA2*AS2),"",BA2*AS2)</f>
        <v>0</v>
      </c>
      <c r="AU2" s="46"/>
      <c r="AV2" s="99"/>
      <c r="AW2" s="98">
        <f>IF(ISERROR(BA2*AV2),"",BA2*AV2)</f>
        <v>0</v>
      </c>
      <c r="AX2" s="98">
        <f>IF(ISERROR(AL2+AN2+AP2+AQ2+AT2+AW2),"",AL2+AN2+AP2+AQ2+AT2+AW2)</f>
        <v>6.78</v>
      </c>
      <c r="AY2" s="98">
        <f t="shared" ref="AY2" si="4">IF(ISERROR(AJ2+AX2),"",AJ2+AX2)</f>
        <v>18.21</v>
      </c>
      <c r="AZ2" s="100">
        <f>IF(ISERROR((BA2-AY2)/BA2),"",(BA2-AY2)/BA2)</f>
        <v>0.2349</v>
      </c>
      <c r="BA2" s="116">
        <v>23.8</v>
      </c>
      <c r="BB2" s="98">
        <f>IF(ISERROR(BA2*1.05),"",BA2*1.05)</f>
        <v>24.99</v>
      </c>
      <c r="BC2" s="116">
        <v>49.99</v>
      </c>
      <c r="BD2" s="100">
        <f>IF(ISERROR((BC2-BB2)/BC2),"",(BC2-BB2)/BC2)</f>
        <v>0.50009999999999999</v>
      </c>
      <c r="BE2" s="101"/>
    </row>
    <row r="3" spans="1:57" ht="75">
      <c r="A3" s="91">
        <v>2</v>
      </c>
      <c r="B3" s="46"/>
      <c r="C3" s="46"/>
      <c r="D3" s="46" t="s">
        <v>425</v>
      </c>
      <c r="E3" s="46"/>
      <c r="F3" s="46" t="s">
        <v>314</v>
      </c>
      <c r="G3" s="117" t="s">
        <v>850</v>
      </c>
      <c r="H3" s="117" t="s">
        <v>860</v>
      </c>
      <c r="I3" s="117" t="s">
        <v>852</v>
      </c>
      <c r="J3" s="117" t="s">
        <v>851</v>
      </c>
      <c r="K3" s="114" t="s">
        <v>853</v>
      </c>
      <c r="L3" s="117" t="s">
        <v>823</v>
      </c>
      <c r="M3" s="117" t="s">
        <v>855</v>
      </c>
      <c r="N3" s="118"/>
      <c r="O3" s="119"/>
      <c r="P3" s="46"/>
      <c r="Q3" s="46" t="s">
        <v>791</v>
      </c>
      <c r="R3" s="92"/>
      <c r="S3" s="93">
        <v>7.8</v>
      </c>
      <c r="T3" s="94">
        <f t="shared" ref="T3:T5" si="5">IF(ISERROR(R3/S3),"",R3/S3)</f>
        <v>0</v>
      </c>
      <c r="U3" s="95">
        <f>'CCD Fur Knit'!D11</f>
        <v>8.9499999999999993</v>
      </c>
      <c r="V3" s="148"/>
      <c r="W3" s="46" t="s">
        <v>152</v>
      </c>
      <c r="X3" s="109">
        <v>36</v>
      </c>
      <c r="Y3" s="109">
        <v>34</v>
      </c>
      <c r="Z3" s="109">
        <v>46</v>
      </c>
      <c r="AA3" s="93"/>
      <c r="AB3" s="96">
        <v>4</v>
      </c>
      <c r="AC3" s="112">
        <f t="shared" ref="AC3:AC5" si="6">IF(X3="","",X3*Y3*Z3/1000000)</f>
        <v>5.6000000000000001E-2</v>
      </c>
      <c r="AD3" s="97">
        <f t="shared" ref="AD3:AD5" si="7">IF(AB3="","",65/AC3*AB3)</f>
        <v>4643</v>
      </c>
      <c r="AE3" s="46">
        <v>3800</v>
      </c>
      <c r="AF3" s="98">
        <f t="shared" ref="AF3:AF5" si="8">IF(ISERROR(AE3/AD3),"",AE3/AD3)</f>
        <v>0.82</v>
      </c>
      <c r="AG3" s="46" t="s">
        <v>858</v>
      </c>
      <c r="AH3" s="99">
        <f t="shared" ref="AH3:AH5" si="9">8.5%+10%</f>
        <v>0.185</v>
      </c>
      <c r="AI3" s="98">
        <f t="shared" ref="AI3:AI5" si="10">IF(ISERROR(U3*AH3),"",U3*AH3)</f>
        <v>1.66</v>
      </c>
      <c r="AJ3" s="98">
        <f t="shared" ref="AJ3:AJ5" si="11">IF(ISERROR(U3+AF3+AI3),"",U3+AF3+AI3)</f>
        <v>11.43</v>
      </c>
      <c r="AK3" s="99">
        <v>0.05</v>
      </c>
      <c r="AL3" s="98">
        <f t="shared" ref="AL3:AL5" si="12">IF(ISERROR(BA3*AK3),"",BA3*AK3)</f>
        <v>1.19</v>
      </c>
      <c r="AM3" s="99">
        <v>0.08</v>
      </c>
      <c r="AN3" s="98">
        <f t="shared" ref="AN3:AN5" si="13">IF(ISERROR(BA3*AM3),"",BA3*AM3)</f>
        <v>1.9</v>
      </c>
      <c r="AO3" s="99">
        <v>0.1</v>
      </c>
      <c r="AP3" s="98">
        <f t="shared" ref="AP3:AP5" si="14">IF(ISERROR(BA3*AO3),"",BA3*AO3)</f>
        <v>2.38</v>
      </c>
      <c r="AQ3" s="98">
        <f t="shared" ref="AQ3:AQ5" si="15">IF((BB3-BA3)&lt;2.5,2.5-(BB3-BA3),0)</f>
        <v>1.31</v>
      </c>
      <c r="AR3" s="46"/>
      <c r="AS3" s="99"/>
      <c r="AT3" s="98">
        <f t="shared" ref="AT3:AT5" si="16">IF(ISERROR(BA3*AS3),"",BA3*AS3)</f>
        <v>0</v>
      </c>
      <c r="AU3" s="46"/>
      <c r="AV3" s="99"/>
      <c r="AW3" s="98">
        <f t="shared" ref="AW3:AW5" si="17">IF(ISERROR(BA3*AV3),"",BA3*AV3)</f>
        <v>0</v>
      </c>
      <c r="AX3" s="98">
        <f t="shared" ref="AX3:AX5" si="18">IF(ISERROR(AL3+AN3+AP3+AQ3+AT3+AW3),"",AL3+AN3+AP3+AQ3+AT3+AW3)</f>
        <v>6.78</v>
      </c>
      <c r="AY3" s="98">
        <f t="shared" ref="AY3:AY5" si="19">IF(ISERROR(AJ3+AX3),"",AJ3+AX3)</f>
        <v>18.21</v>
      </c>
      <c r="AZ3" s="100">
        <f t="shared" ref="AZ3:AZ5" si="20">IF(ISERROR((BA3-AY3)/BA3),"",(BA3-AY3)/BA3)</f>
        <v>0.2349</v>
      </c>
      <c r="BA3" s="116">
        <v>23.8</v>
      </c>
      <c r="BB3" s="98">
        <f t="shared" ref="BB3:BB5" si="21">IF(ISERROR(BA3*1.05),"",BA3*1.05)</f>
        <v>24.99</v>
      </c>
      <c r="BC3" s="116">
        <v>49.99</v>
      </c>
      <c r="BD3" s="100">
        <f t="shared" ref="BD3:BD5" si="22">IF(ISERROR((BC3-BB3)/BC3),"",(BC3-BB3)/BC3)</f>
        <v>0.50009999999999999</v>
      </c>
      <c r="BE3" s="101"/>
    </row>
    <row r="4" spans="1:57" ht="75">
      <c r="A4" s="91">
        <v>3</v>
      </c>
      <c r="B4" s="46"/>
      <c r="C4" s="46"/>
      <c r="D4" s="46" t="s">
        <v>425</v>
      </c>
      <c r="E4" s="46"/>
      <c r="F4" s="46" t="s">
        <v>314</v>
      </c>
      <c r="G4" s="117" t="s">
        <v>850</v>
      </c>
      <c r="H4" s="117" t="s">
        <v>860</v>
      </c>
      <c r="I4" s="117" t="s">
        <v>852</v>
      </c>
      <c r="J4" s="117" t="s">
        <v>851</v>
      </c>
      <c r="K4" s="114" t="s">
        <v>853</v>
      </c>
      <c r="L4" s="117" t="s">
        <v>823</v>
      </c>
      <c r="M4" s="117" t="s">
        <v>856</v>
      </c>
      <c r="N4" s="118"/>
      <c r="O4" s="119"/>
      <c r="P4" s="46"/>
      <c r="Q4" s="46" t="s">
        <v>791</v>
      </c>
      <c r="R4" s="92"/>
      <c r="S4" s="93">
        <v>7.8</v>
      </c>
      <c r="T4" s="94">
        <f t="shared" si="5"/>
        <v>0</v>
      </c>
      <c r="U4" s="95">
        <f>'CCD Fur Knit'!D11</f>
        <v>8.9499999999999993</v>
      </c>
      <c r="V4" s="148"/>
      <c r="W4" s="46" t="s">
        <v>152</v>
      </c>
      <c r="X4" s="109">
        <v>36</v>
      </c>
      <c r="Y4" s="109">
        <v>34</v>
      </c>
      <c r="Z4" s="109">
        <v>46</v>
      </c>
      <c r="AA4" s="93"/>
      <c r="AB4" s="96">
        <v>4</v>
      </c>
      <c r="AC4" s="112">
        <f t="shared" si="6"/>
        <v>5.6000000000000001E-2</v>
      </c>
      <c r="AD4" s="97">
        <f t="shared" si="7"/>
        <v>4643</v>
      </c>
      <c r="AE4" s="46">
        <v>3800</v>
      </c>
      <c r="AF4" s="98">
        <f t="shared" si="8"/>
        <v>0.82</v>
      </c>
      <c r="AG4" s="46" t="s">
        <v>858</v>
      </c>
      <c r="AH4" s="99">
        <f t="shared" si="9"/>
        <v>0.185</v>
      </c>
      <c r="AI4" s="98">
        <f t="shared" si="10"/>
        <v>1.66</v>
      </c>
      <c r="AJ4" s="98">
        <f t="shared" si="11"/>
        <v>11.43</v>
      </c>
      <c r="AK4" s="99">
        <v>0.05</v>
      </c>
      <c r="AL4" s="98">
        <f t="shared" si="12"/>
        <v>1.19</v>
      </c>
      <c r="AM4" s="99">
        <v>0.08</v>
      </c>
      <c r="AN4" s="98">
        <f t="shared" si="13"/>
        <v>1.9</v>
      </c>
      <c r="AO4" s="99">
        <v>0.1</v>
      </c>
      <c r="AP4" s="98">
        <f t="shared" si="14"/>
        <v>2.38</v>
      </c>
      <c r="AQ4" s="98">
        <f t="shared" si="15"/>
        <v>1.31</v>
      </c>
      <c r="AR4" s="46"/>
      <c r="AS4" s="99"/>
      <c r="AT4" s="98">
        <f t="shared" si="16"/>
        <v>0</v>
      </c>
      <c r="AU4" s="46"/>
      <c r="AV4" s="99"/>
      <c r="AW4" s="98">
        <f t="shared" si="17"/>
        <v>0</v>
      </c>
      <c r="AX4" s="98">
        <f t="shared" si="18"/>
        <v>6.78</v>
      </c>
      <c r="AY4" s="98">
        <f t="shared" si="19"/>
        <v>18.21</v>
      </c>
      <c r="AZ4" s="100">
        <f t="shared" si="20"/>
        <v>0.2349</v>
      </c>
      <c r="BA4" s="116">
        <v>23.8</v>
      </c>
      <c r="BB4" s="98">
        <f t="shared" si="21"/>
        <v>24.99</v>
      </c>
      <c r="BC4" s="116">
        <v>49.99</v>
      </c>
      <c r="BD4" s="100">
        <f t="shared" si="22"/>
        <v>0.50009999999999999</v>
      </c>
      <c r="BE4" s="101"/>
    </row>
    <row r="5" spans="1:57" ht="75">
      <c r="A5" s="91">
        <v>4</v>
      </c>
      <c r="B5" s="46"/>
      <c r="C5" s="46"/>
      <c r="D5" s="46" t="s">
        <v>425</v>
      </c>
      <c r="E5" s="46"/>
      <c r="F5" s="46" t="s">
        <v>314</v>
      </c>
      <c r="G5" s="117" t="s">
        <v>850</v>
      </c>
      <c r="H5" s="117" t="s">
        <v>860</v>
      </c>
      <c r="I5" s="117" t="s">
        <v>852</v>
      </c>
      <c r="J5" s="117" t="s">
        <v>851</v>
      </c>
      <c r="K5" s="114" t="s">
        <v>853</v>
      </c>
      <c r="L5" s="117" t="s">
        <v>823</v>
      </c>
      <c r="M5" s="117" t="s">
        <v>857</v>
      </c>
      <c r="N5" s="118"/>
      <c r="O5" s="119"/>
      <c r="P5" s="46"/>
      <c r="Q5" s="46" t="s">
        <v>791</v>
      </c>
      <c r="R5" s="92"/>
      <c r="S5" s="93">
        <v>7.8</v>
      </c>
      <c r="T5" s="94">
        <f t="shared" si="5"/>
        <v>0</v>
      </c>
      <c r="U5" s="95">
        <f>'CCD Fur Knit'!D11</f>
        <v>8.9499999999999993</v>
      </c>
      <c r="V5" s="148"/>
      <c r="W5" s="46" t="s">
        <v>152</v>
      </c>
      <c r="X5" s="109">
        <v>36</v>
      </c>
      <c r="Y5" s="109">
        <v>34</v>
      </c>
      <c r="Z5" s="109">
        <v>46</v>
      </c>
      <c r="AA5" s="93"/>
      <c r="AB5" s="96">
        <v>4</v>
      </c>
      <c r="AC5" s="112">
        <f t="shared" si="6"/>
        <v>5.6000000000000001E-2</v>
      </c>
      <c r="AD5" s="97">
        <f t="shared" si="7"/>
        <v>4643</v>
      </c>
      <c r="AE5" s="46">
        <v>3800</v>
      </c>
      <c r="AF5" s="98">
        <f t="shared" si="8"/>
        <v>0.82</v>
      </c>
      <c r="AG5" s="46" t="s">
        <v>858</v>
      </c>
      <c r="AH5" s="99">
        <f t="shared" si="9"/>
        <v>0.185</v>
      </c>
      <c r="AI5" s="98">
        <f t="shared" si="10"/>
        <v>1.66</v>
      </c>
      <c r="AJ5" s="98">
        <f t="shared" si="11"/>
        <v>11.43</v>
      </c>
      <c r="AK5" s="99">
        <v>0.05</v>
      </c>
      <c r="AL5" s="98">
        <f t="shared" si="12"/>
        <v>1.19</v>
      </c>
      <c r="AM5" s="99">
        <v>0.08</v>
      </c>
      <c r="AN5" s="98">
        <f t="shared" si="13"/>
        <v>1.9</v>
      </c>
      <c r="AO5" s="99">
        <v>0.1</v>
      </c>
      <c r="AP5" s="98">
        <f t="shared" si="14"/>
        <v>2.38</v>
      </c>
      <c r="AQ5" s="98">
        <f t="shared" si="15"/>
        <v>1.31</v>
      </c>
      <c r="AR5" s="46"/>
      <c r="AS5" s="99"/>
      <c r="AT5" s="98">
        <f t="shared" si="16"/>
        <v>0</v>
      </c>
      <c r="AU5" s="46"/>
      <c r="AV5" s="99"/>
      <c r="AW5" s="98">
        <f t="shared" si="17"/>
        <v>0</v>
      </c>
      <c r="AX5" s="98">
        <f t="shared" si="18"/>
        <v>6.78</v>
      </c>
      <c r="AY5" s="98">
        <f t="shared" si="19"/>
        <v>18.21</v>
      </c>
      <c r="AZ5" s="100">
        <f t="shared" si="20"/>
        <v>0.2349</v>
      </c>
      <c r="BA5" s="116">
        <v>23.8</v>
      </c>
      <c r="BB5" s="98">
        <f t="shared" si="21"/>
        <v>24.99</v>
      </c>
      <c r="BC5" s="116">
        <v>49.99</v>
      </c>
      <c r="BD5" s="100">
        <f t="shared" si="22"/>
        <v>0.50009999999999999</v>
      </c>
      <c r="BE5" s="101"/>
    </row>
  </sheetData>
  <sheetProtection insertRows="0" deleteRows="0" sort="0"/>
  <protectedRanges>
    <protectedRange sqref="BA1 L6:BB246 L2:BE5 A2:J246" name="Range1"/>
    <protectedRange sqref="K2:K251" name="Range1_1"/>
  </protectedRanges>
  <phoneticPr fontId="2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ValueSelection!$E$2:$E$27</xm:f>
          </x14:formula1>
          <xm:sqref>E2:E5</xm:sqref>
        </x14:dataValidation>
        <x14:dataValidation type="list" allowBlank="1" showInputMessage="1" showErrorMessage="1">
          <x14:formula1>
            <xm:f>ValueSelection!$D$2:$D$296</xm:f>
          </x14:formula1>
          <xm:sqref>D2:D5</xm:sqref>
        </x14:dataValidation>
        <x14:dataValidation type="list" allowBlank="1" showInputMessage="1" showErrorMessage="1">
          <x14:formula1>
            <xm:f>Data!$S$2:$S$6</xm:f>
          </x14:formula1>
          <xm:sqref>W2:W5</xm:sqref>
        </x14:dataValidation>
        <x14:dataValidation type="list" allowBlank="1" showInputMessage="1" showErrorMessage="1">
          <x14:formula1>
            <xm:f>Data!$Q$2:$Q$14</xm:f>
          </x14:formula1>
          <xm:sqref>Q2:Q5</xm:sqref>
        </x14:dataValidation>
        <x14:dataValidation type="list" allowBlank="1" showInputMessage="1" showErrorMessage="1">
          <x14:formula1>
            <xm:f>ValueSelection!$F$2:$F$27</xm:f>
          </x14:formula1>
          <xm:sqref>F2:F5</xm:sqref>
        </x14:dataValidation>
        <x14:dataValidation type="list" allowBlank="1" showInputMessage="1" showErrorMessage="1">
          <x14:formula1>
            <xm:f>Data!$T$2:$T$3</xm:f>
          </x14:formula1>
          <xm:sqref>P2:P5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pane ySplit="1" topLeftCell="A6" activePane="bottomLeft" state="frozen"/>
      <selection activeCell="D1" sqref="D1"/>
      <selection pane="bottomLeft" activeCell="G10" sqref="G10"/>
    </sheetView>
  </sheetViews>
  <sheetFormatPr defaultColWidth="8.7109375" defaultRowHeight="13.5"/>
  <cols>
    <col min="1" max="1" width="18.85546875" style="147" customWidth="1"/>
    <col min="2" max="3" width="28.140625" style="127" customWidth="1"/>
    <col min="4" max="4" width="27.5703125" style="127" customWidth="1"/>
    <col min="5" max="5" width="27.85546875" style="127" customWidth="1"/>
    <col min="6" max="16384" width="8.7109375" style="125"/>
  </cols>
  <sheetData>
    <row r="1" spans="1:5" s="122" customFormat="1">
      <c r="A1" s="120" t="s">
        <v>825</v>
      </c>
      <c r="B1" s="121"/>
      <c r="C1" s="121"/>
      <c r="D1" s="121"/>
      <c r="E1" s="121"/>
    </row>
    <row r="2" spans="1:5">
      <c r="A2" s="123" t="s">
        <v>826</v>
      </c>
      <c r="B2" s="124"/>
      <c r="C2" s="124"/>
      <c r="D2" s="124"/>
      <c r="E2" s="124"/>
    </row>
    <row r="3" spans="1:5">
      <c r="A3" s="126" t="s">
        <v>827</v>
      </c>
    </row>
    <row r="4" spans="1:5">
      <c r="A4" s="128" t="s">
        <v>828</v>
      </c>
    </row>
    <row r="5" spans="1:5" ht="14.25">
      <c r="A5" s="129" t="s">
        <v>829</v>
      </c>
      <c r="B5" s="130"/>
      <c r="C5" s="130"/>
      <c r="D5" s="130"/>
      <c r="E5" s="130"/>
    </row>
    <row r="6" spans="1:5" ht="129" customHeight="1">
      <c r="A6" s="131" t="s">
        <v>830</v>
      </c>
      <c r="B6" s="132"/>
      <c r="C6" s="132"/>
      <c r="D6" s="132"/>
      <c r="E6" s="132"/>
    </row>
    <row r="7" spans="1:5" ht="53.25" customHeight="1">
      <c r="A7" s="133" t="s">
        <v>831</v>
      </c>
      <c r="B7" s="134" t="s">
        <v>832</v>
      </c>
      <c r="C7" s="134" t="s">
        <v>832</v>
      </c>
      <c r="D7" s="134" t="s">
        <v>833</v>
      </c>
      <c r="E7" s="134" t="s">
        <v>833</v>
      </c>
    </row>
    <row r="8" spans="1:5">
      <c r="A8" s="133" t="s">
        <v>834</v>
      </c>
      <c r="B8" s="135" t="s">
        <v>835</v>
      </c>
      <c r="C8" s="135" t="s">
        <v>836</v>
      </c>
      <c r="D8" s="135" t="s">
        <v>835</v>
      </c>
      <c r="E8" s="135" t="s">
        <v>836</v>
      </c>
    </row>
    <row r="9" spans="1:5" ht="77.45" customHeight="1">
      <c r="A9" s="136" t="s">
        <v>837</v>
      </c>
      <c r="B9" s="135" t="s">
        <v>838</v>
      </c>
      <c r="C9" s="135" t="s">
        <v>839</v>
      </c>
      <c r="D9" s="135" t="s">
        <v>838</v>
      </c>
      <c r="E9" s="135" t="s">
        <v>839</v>
      </c>
    </row>
    <row r="10" spans="1:5" ht="45.6" customHeight="1">
      <c r="A10" s="137" t="s">
        <v>840</v>
      </c>
      <c r="B10" s="138" t="s">
        <v>841</v>
      </c>
      <c r="C10" s="138" t="s">
        <v>841</v>
      </c>
      <c r="D10" s="138" t="s">
        <v>841</v>
      </c>
      <c r="E10" s="138" t="s">
        <v>841</v>
      </c>
    </row>
    <row r="11" spans="1:5">
      <c r="A11" s="139" t="s">
        <v>842</v>
      </c>
      <c r="B11" s="140">
        <v>9.1</v>
      </c>
      <c r="C11" s="140">
        <v>10.1</v>
      </c>
      <c r="D11" s="140">
        <v>8.9499999999999993</v>
      </c>
      <c r="E11" s="140">
        <v>9.9499999999999993</v>
      </c>
    </row>
    <row r="12" spans="1:5">
      <c r="A12" s="141" t="s">
        <v>843</v>
      </c>
      <c r="B12" s="142" t="s">
        <v>844</v>
      </c>
      <c r="C12" s="142" t="s">
        <v>845</v>
      </c>
      <c r="D12" s="142" t="s">
        <v>844</v>
      </c>
      <c r="E12" s="142" t="s">
        <v>845</v>
      </c>
    </row>
    <row r="13" spans="1:5">
      <c r="A13" s="143" t="s">
        <v>846</v>
      </c>
      <c r="B13" s="144" t="s">
        <v>847</v>
      </c>
      <c r="C13" s="144" t="s">
        <v>847</v>
      </c>
      <c r="D13" s="144" t="s">
        <v>847</v>
      </c>
      <c r="E13" s="144" t="s">
        <v>847</v>
      </c>
    </row>
    <row r="14" spans="1:5">
      <c r="A14" s="145" t="s">
        <v>848</v>
      </c>
      <c r="B14" s="146" t="s">
        <v>849</v>
      </c>
      <c r="C14" s="146" t="s">
        <v>849</v>
      </c>
      <c r="D14" s="146" t="s">
        <v>849</v>
      </c>
      <c r="E14" s="146" t="s">
        <v>849</v>
      </c>
    </row>
  </sheetData>
  <phoneticPr fontId="44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8" workbookViewId="0">
      <selection activeCell="I9" sqref="I9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245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808</v>
      </c>
      <c r="H1" s="43" t="s">
        <v>51</v>
      </c>
      <c r="I1" s="43" t="s">
        <v>701</v>
      </c>
      <c r="J1" s="43" t="s">
        <v>708</v>
      </c>
      <c r="K1" s="43" t="s">
        <v>52</v>
      </c>
    </row>
    <row r="2" spans="1:11">
      <c r="A2" s="38" t="s">
        <v>175</v>
      </c>
      <c r="B2" s="38" t="s">
        <v>80</v>
      </c>
      <c r="C2" s="38" t="s">
        <v>156</v>
      </c>
      <c r="F2" s="3" t="s">
        <v>290</v>
      </c>
      <c r="G2" s="3" t="s">
        <v>147</v>
      </c>
      <c r="K2" s="3" t="s">
        <v>657</v>
      </c>
    </row>
    <row r="3" spans="1:11">
      <c r="A3" s="38" t="s">
        <v>171</v>
      </c>
      <c r="B3" s="38" t="s">
        <v>81</v>
      </c>
      <c r="C3" s="38" t="s">
        <v>239</v>
      </c>
      <c r="D3" t="s">
        <v>331</v>
      </c>
      <c r="E3" t="s">
        <v>327</v>
      </c>
      <c r="F3" s="3" t="s">
        <v>291</v>
      </c>
      <c r="G3" s="3" t="s">
        <v>146</v>
      </c>
      <c r="H3" s="3" t="s">
        <v>586</v>
      </c>
      <c r="I3" t="s">
        <v>702</v>
      </c>
      <c r="J3" t="s">
        <v>709</v>
      </c>
      <c r="K3" s="3" t="s">
        <v>595</v>
      </c>
    </row>
    <row r="4" spans="1:11">
      <c r="A4" s="38" t="s">
        <v>82</v>
      </c>
      <c r="B4" s="38" t="s">
        <v>82</v>
      </c>
      <c r="C4" s="38" t="s">
        <v>239</v>
      </c>
      <c r="D4" t="s">
        <v>328</v>
      </c>
      <c r="E4" t="s">
        <v>326</v>
      </c>
      <c r="F4" s="3" t="s">
        <v>292</v>
      </c>
      <c r="G4" s="3" t="s">
        <v>133</v>
      </c>
      <c r="H4" s="3" t="s">
        <v>587</v>
      </c>
      <c r="I4" s="3" t="s">
        <v>703</v>
      </c>
      <c r="J4" s="3" t="s">
        <v>710</v>
      </c>
      <c r="K4" s="3" t="s">
        <v>596</v>
      </c>
    </row>
    <row r="5" spans="1:11">
      <c r="A5" s="38" t="s">
        <v>178</v>
      </c>
      <c r="B5" s="38" t="s">
        <v>85</v>
      </c>
      <c r="C5" s="38" t="s">
        <v>85</v>
      </c>
      <c r="D5" s="3" t="s">
        <v>332</v>
      </c>
      <c r="E5" t="s">
        <v>730</v>
      </c>
      <c r="F5" s="3" t="s">
        <v>293</v>
      </c>
      <c r="G5" s="3" t="s">
        <v>148</v>
      </c>
      <c r="H5" s="3" t="s">
        <v>588</v>
      </c>
      <c r="I5" s="3" t="s">
        <v>704</v>
      </c>
      <c r="J5" s="3" t="s">
        <v>711</v>
      </c>
      <c r="K5" s="3" t="s">
        <v>597</v>
      </c>
    </row>
    <row r="6" spans="1:11">
      <c r="A6" s="38" t="s">
        <v>176</v>
      </c>
      <c r="B6" s="38" t="s">
        <v>83</v>
      </c>
      <c r="C6" s="38" t="s">
        <v>157</v>
      </c>
      <c r="D6" s="3" t="s">
        <v>333</v>
      </c>
      <c r="E6" t="s">
        <v>806</v>
      </c>
      <c r="F6" s="3" t="s">
        <v>294</v>
      </c>
      <c r="G6" s="3" t="s">
        <v>134</v>
      </c>
      <c r="H6" s="3" t="s">
        <v>589</v>
      </c>
      <c r="I6" s="3" t="s">
        <v>705</v>
      </c>
      <c r="J6" s="3" t="s">
        <v>712</v>
      </c>
      <c r="K6" t="s">
        <v>598</v>
      </c>
    </row>
    <row r="7" spans="1:11">
      <c r="A7" s="38" t="s">
        <v>177</v>
      </c>
      <c r="B7" s="38" t="s">
        <v>84</v>
      </c>
      <c r="C7" s="38" t="s">
        <v>158</v>
      </c>
      <c r="D7" t="s">
        <v>334</v>
      </c>
      <c r="E7" t="s">
        <v>325</v>
      </c>
      <c r="F7" s="3" t="s">
        <v>295</v>
      </c>
      <c r="G7" s="3" t="s">
        <v>135</v>
      </c>
      <c r="H7" t="s">
        <v>590</v>
      </c>
      <c r="I7" s="3" t="s">
        <v>706</v>
      </c>
      <c r="J7" s="3" t="s">
        <v>713</v>
      </c>
      <c r="K7" t="s">
        <v>599</v>
      </c>
    </row>
    <row r="8" spans="1:11">
      <c r="A8" s="38" t="s">
        <v>180</v>
      </c>
      <c r="B8" s="38" t="s">
        <v>87</v>
      </c>
      <c r="C8" s="38" t="s">
        <v>160</v>
      </c>
      <c r="D8" t="s">
        <v>514</v>
      </c>
      <c r="E8" t="s">
        <v>324</v>
      </c>
      <c r="F8" s="3" t="s">
        <v>296</v>
      </c>
      <c r="G8" s="3" t="s">
        <v>253</v>
      </c>
      <c r="H8" t="s">
        <v>591</v>
      </c>
      <c r="I8" t="s">
        <v>707</v>
      </c>
      <c r="J8" t="s">
        <v>714</v>
      </c>
      <c r="K8" t="s">
        <v>600</v>
      </c>
    </row>
    <row r="9" spans="1:11">
      <c r="A9" s="38" t="s">
        <v>254</v>
      </c>
      <c r="B9" s="38" t="s">
        <v>255</v>
      </c>
      <c r="C9" s="38" t="s">
        <v>161</v>
      </c>
      <c r="D9" t="s">
        <v>335</v>
      </c>
      <c r="E9" t="s">
        <v>323</v>
      </c>
      <c r="F9" s="3" t="s">
        <v>297</v>
      </c>
      <c r="G9" s="3" t="s">
        <v>136</v>
      </c>
      <c r="H9" t="s">
        <v>592</v>
      </c>
      <c r="I9" s="3" t="s">
        <v>822</v>
      </c>
      <c r="J9" t="s">
        <v>715</v>
      </c>
      <c r="K9" t="s">
        <v>601</v>
      </c>
    </row>
    <row r="10" spans="1:11">
      <c r="A10" s="38" t="s">
        <v>181</v>
      </c>
      <c r="B10" s="38" t="s">
        <v>88</v>
      </c>
      <c r="C10" s="38" t="s">
        <v>161</v>
      </c>
      <c r="D10" t="s">
        <v>515</v>
      </c>
      <c r="E10" t="s">
        <v>322</v>
      </c>
      <c r="F10" s="3" t="s">
        <v>298</v>
      </c>
      <c r="G10" s="3" t="s">
        <v>256</v>
      </c>
      <c r="H10" t="s">
        <v>593</v>
      </c>
      <c r="J10" t="s">
        <v>59</v>
      </c>
      <c r="K10" t="s">
        <v>602</v>
      </c>
    </row>
    <row r="11" spans="1:11">
      <c r="A11" s="38" t="s">
        <v>182</v>
      </c>
      <c r="B11" s="38" t="s">
        <v>89</v>
      </c>
      <c r="C11" s="38" t="s">
        <v>161</v>
      </c>
      <c r="D11" t="s">
        <v>336</v>
      </c>
      <c r="E11" t="s">
        <v>321</v>
      </c>
      <c r="F11" s="3" t="s">
        <v>299</v>
      </c>
      <c r="G11" s="3" t="s">
        <v>257</v>
      </c>
      <c r="H11" t="s">
        <v>594</v>
      </c>
      <c r="J11" t="s">
        <v>716</v>
      </c>
      <c r="K11" t="s">
        <v>603</v>
      </c>
    </row>
    <row r="12" spans="1:11">
      <c r="A12" s="38" t="s">
        <v>183</v>
      </c>
      <c r="B12" s="38" t="s">
        <v>90</v>
      </c>
      <c r="C12" s="38" t="s">
        <v>161</v>
      </c>
      <c r="D12" t="s">
        <v>337</v>
      </c>
      <c r="E12" t="s">
        <v>320</v>
      </c>
      <c r="F12" s="3" t="s">
        <v>300</v>
      </c>
      <c r="G12" s="3" t="s">
        <v>258</v>
      </c>
      <c r="H12" t="s">
        <v>585</v>
      </c>
      <c r="K12" t="s">
        <v>604</v>
      </c>
    </row>
    <row r="13" spans="1:11">
      <c r="A13" s="38" t="s">
        <v>184</v>
      </c>
      <c r="B13" s="38" t="s">
        <v>91</v>
      </c>
      <c r="C13" s="38" t="s">
        <v>91</v>
      </c>
      <c r="D13" t="s">
        <v>516</v>
      </c>
      <c r="E13" t="s">
        <v>724</v>
      </c>
      <c r="F13" s="3" t="s">
        <v>301</v>
      </c>
      <c r="G13" s="3" t="s">
        <v>137</v>
      </c>
      <c r="K13" t="s">
        <v>605</v>
      </c>
    </row>
    <row r="14" spans="1:11">
      <c r="A14" s="38" t="s">
        <v>185</v>
      </c>
      <c r="B14" s="38" t="s">
        <v>92</v>
      </c>
      <c r="C14" s="38" t="s">
        <v>162</v>
      </c>
      <c r="D14" t="s">
        <v>329</v>
      </c>
      <c r="E14" t="s">
        <v>722</v>
      </c>
      <c r="F14" s="3" t="s">
        <v>302</v>
      </c>
      <c r="G14" s="3" t="s">
        <v>138</v>
      </c>
      <c r="K14" t="s">
        <v>606</v>
      </c>
    </row>
    <row r="15" spans="1:11">
      <c r="A15" s="38" t="s">
        <v>186</v>
      </c>
      <c r="B15" s="38" t="s">
        <v>93</v>
      </c>
      <c r="C15" s="38" t="s">
        <v>163</v>
      </c>
      <c r="D15" t="s">
        <v>517</v>
      </c>
      <c r="E15" t="s">
        <v>723</v>
      </c>
      <c r="F15" s="3" t="s">
        <v>303</v>
      </c>
      <c r="G15" s="3" t="s">
        <v>259</v>
      </c>
      <c r="K15" t="s">
        <v>607</v>
      </c>
    </row>
    <row r="16" spans="1:11">
      <c r="A16" s="38" t="s">
        <v>260</v>
      </c>
      <c r="B16" s="38" t="s">
        <v>261</v>
      </c>
      <c r="C16" s="38" t="s">
        <v>163</v>
      </c>
      <c r="D16" t="s">
        <v>518</v>
      </c>
      <c r="E16" t="s">
        <v>319</v>
      </c>
      <c r="F16" s="3" t="s">
        <v>304</v>
      </c>
      <c r="G16" s="3" t="s">
        <v>262</v>
      </c>
      <c r="K16" t="s">
        <v>608</v>
      </c>
    </row>
    <row r="17" spans="1:11">
      <c r="A17" s="38" t="s">
        <v>263</v>
      </c>
      <c r="B17" s="38" t="s">
        <v>264</v>
      </c>
      <c r="C17" s="38" t="s">
        <v>265</v>
      </c>
      <c r="D17" t="s">
        <v>338</v>
      </c>
      <c r="E17" t="s">
        <v>721</v>
      </c>
      <c r="F17" s="3" t="s">
        <v>305</v>
      </c>
      <c r="G17" s="3" t="s">
        <v>266</v>
      </c>
      <c r="K17" t="s">
        <v>609</v>
      </c>
    </row>
    <row r="18" spans="1:11">
      <c r="A18" s="38" t="s">
        <v>187</v>
      </c>
      <c r="B18" s="38" t="s">
        <v>94</v>
      </c>
      <c r="C18" s="38" t="s">
        <v>164</v>
      </c>
      <c r="D18" t="s">
        <v>658</v>
      </c>
      <c r="E18" t="s">
        <v>318</v>
      </c>
      <c r="F18" s="3" t="s">
        <v>306</v>
      </c>
      <c r="G18" s="3" t="s">
        <v>139</v>
      </c>
      <c r="K18" t="s">
        <v>610</v>
      </c>
    </row>
    <row r="19" spans="1:11">
      <c r="A19" s="38" t="s">
        <v>214</v>
      </c>
      <c r="B19" s="38" t="s">
        <v>119</v>
      </c>
      <c r="C19" s="38" t="s">
        <v>164</v>
      </c>
      <c r="D19" t="s">
        <v>339</v>
      </c>
      <c r="E19" t="s">
        <v>316</v>
      </c>
      <c r="F19" s="3" t="s">
        <v>307</v>
      </c>
      <c r="G19" s="3" t="s">
        <v>140</v>
      </c>
      <c r="K19" t="s">
        <v>611</v>
      </c>
    </row>
    <row r="20" spans="1:11">
      <c r="A20" s="38" t="s">
        <v>267</v>
      </c>
      <c r="B20" s="38" t="s">
        <v>268</v>
      </c>
      <c r="C20" s="38" t="s">
        <v>269</v>
      </c>
      <c r="D20" t="s">
        <v>519</v>
      </c>
      <c r="E20" t="s">
        <v>720</v>
      </c>
      <c r="F20" s="3" t="s">
        <v>308</v>
      </c>
      <c r="G20" s="3" t="s">
        <v>141</v>
      </c>
      <c r="K20" t="s">
        <v>612</v>
      </c>
    </row>
    <row r="21" spans="1:11">
      <c r="A21" s="38" t="s">
        <v>188</v>
      </c>
      <c r="B21" s="38" t="s">
        <v>95</v>
      </c>
      <c r="C21" s="38" t="s">
        <v>165</v>
      </c>
      <c r="D21" t="s">
        <v>340</v>
      </c>
      <c r="E21" t="s">
        <v>725</v>
      </c>
      <c r="F21" s="3" t="s">
        <v>309</v>
      </c>
      <c r="G21" s="3" t="s">
        <v>149</v>
      </c>
      <c r="K21" t="s">
        <v>613</v>
      </c>
    </row>
    <row r="22" spans="1:11">
      <c r="A22" s="38" t="s">
        <v>189</v>
      </c>
      <c r="B22" s="38" t="s">
        <v>96</v>
      </c>
      <c r="C22" s="38" t="s">
        <v>165</v>
      </c>
      <c r="D22" t="s">
        <v>341</v>
      </c>
      <c r="E22" t="s">
        <v>726</v>
      </c>
      <c r="F22" s="3" t="s">
        <v>310</v>
      </c>
      <c r="G22" s="3" t="s">
        <v>142</v>
      </c>
      <c r="K22" t="s">
        <v>614</v>
      </c>
    </row>
    <row r="23" spans="1:11">
      <c r="A23" s="38" t="s">
        <v>190</v>
      </c>
      <c r="B23" s="38" t="s">
        <v>97</v>
      </c>
      <c r="C23" s="38" t="s">
        <v>166</v>
      </c>
      <c r="D23" t="s">
        <v>342</v>
      </c>
      <c r="E23" t="s">
        <v>727</v>
      </c>
      <c r="F23" s="3" t="s">
        <v>311</v>
      </c>
      <c r="G23" s="3" t="s">
        <v>143</v>
      </c>
      <c r="K23" t="s">
        <v>615</v>
      </c>
    </row>
    <row r="24" spans="1:11">
      <c r="A24" s="38" t="s">
        <v>270</v>
      </c>
      <c r="B24" s="38" t="s">
        <v>271</v>
      </c>
      <c r="C24" s="3" t="s">
        <v>270</v>
      </c>
      <c r="D24" t="s">
        <v>343</v>
      </c>
      <c r="E24" t="s">
        <v>728</v>
      </c>
      <c r="F24" s="3" t="s">
        <v>312</v>
      </c>
      <c r="G24" s="3" t="s">
        <v>272</v>
      </c>
      <c r="K24" t="s">
        <v>616</v>
      </c>
    </row>
    <row r="25" spans="1:11">
      <c r="A25" s="38" t="s">
        <v>191</v>
      </c>
      <c r="B25" s="38" t="s">
        <v>98</v>
      </c>
      <c r="C25" s="38" t="s">
        <v>167</v>
      </c>
      <c r="D25" s="3" t="s">
        <v>520</v>
      </c>
      <c r="E25" t="s">
        <v>729</v>
      </c>
      <c r="F25" s="3" t="s">
        <v>313</v>
      </c>
      <c r="G25" s="3" t="s">
        <v>145</v>
      </c>
      <c r="K25" t="s">
        <v>617</v>
      </c>
    </row>
    <row r="26" spans="1:11">
      <c r="A26" s="38" t="s">
        <v>273</v>
      </c>
      <c r="B26" s="38" t="s">
        <v>274</v>
      </c>
      <c r="C26" s="38" t="s">
        <v>167</v>
      </c>
      <c r="D26" t="s">
        <v>344</v>
      </c>
      <c r="E26" t="s">
        <v>317</v>
      </c>
      <c r="F26" s="3" t="s">
        <v>314</v>
      </c>
      <c r="G26" s="3" t="s">
        <v>144</v>
      </c>
      <c r="K26" t="s">
        <v>618</v>
      </c>
    </row>
    <row r="27" spans="1:11">
      <c r="A27" s="38" t="s">
        <v>192</v>
      </c>
      <c r="B27" s="38" t="s">
        <v>99</v>
      </c>
      <c r="C27" s="38" t="s">
        <v>99</v>
      </c>
      <c r="D27" t="s">
        <v>659</v>
      </c>
      <c r="E27" t="s">
        <v>820</v>
      </c>
      <c r="F27" s="3" t="s">
        <v>315</v>
      </c>
      <c r="G27" s="3" t="s">
        <v>275</v>
      </c>
      <c r="K27" t="s">
        <v>619</v>
      </c>
    </row>
    <row r="28" spans="1:11">
      <c r="A28" s="38" t="s">
        <v>276</v>
      </c>
      <c r="B28" s="38" t="s">
        <v>277</v>
      </c>
      <c r="C28" s="38" t="s">
        <v>276</v>
      </c>
      <c r="D28" t="s">
        <v>345</v>
      </c>
      <c r="K28" t="s">
        <v>620</v>
      </c>
    </row>
    <row r="29" spans="1:11">
      <c r="A29" s="38" t="s">
        <v>226</v>
      </c>
      <c r="B29" s="38" t="s">
        <v>225</v>
      </c>
      <c r="C29" s="38" t="s">
        <v>243</v>
      </c>
      <c r="D29" t="s">
        <v>660</v>
      </c>
      <c r="K29" t="s">
        <v>621</v>
      </c>
    </row>
    <row r="30" spans="1:11">
      <c r="A30" s="38" t="s">
        <v>228</v>
      </c>
      <c r="B30" s="38" t="s">
        <v>227</v>
      </c>
      <c r="C30" s="38" t="s">
        <v>243</v>
      </c>
      <c r="D30" t="s">
        <v>346</v>
      </c>
      <c r="K30" t="s">
        <v>622</v>
      </c>
    </row>
    <row r="31" spans="1:11">
      <c r="A31" s="38" t="s">
        <v>230</v>
      </c>
      <c r="B31" s="38" t="s">
        <v>229</v>
      </c>
      <c r="C31" s="38" t="s">
        <v>243</v>
      </c>
      <c r="D31" t="s">
        <v>661</v>
      </c>
      <c r="K31" t="s">
        <v>623</v>
      </c>
    </row>
    <row r="32" spans="1:11">
      <c r="A32" s="38" t="s">
        <v>232</v>
      </c>
      <c r="B32" s="38" t="s">
        <v>231</v>
      </c>
      <c r="C32" s="38" t="s">
        <v>243</v>
      </c>
      <c r="D32" t="s">
        <v>330</v>
      </c>
      <c r="K32" t="s">
        <v>624</v>
      </c>
    </row>
    <row r="33" spans="1:11">
      <c r="A33" s="38" t="s">
        <v>193</v>
      </c>
      <c r="B33" s="38" t="s">
        <v>100</v>
      </c>
      <c r="C33" s="38" t="s">
        <v>100</v>
      </c>
      <c r="D33" t="s">
        <v>347</v>
      </c>
      <c r="K33" t="s">
        <v>625</v>
      </c>
    </row>
    <row r="34" spans="1:11">
      <c r="A34" s="38" t="s">
        <v>195</v>
      </c>
      <c r="B34" s="38" t="s">
        <v>102</v>
      </c>
      <c r="C34" s="38" t="s">
        <v>101</v>
      </c>
      <c r="D34" s="3" t="s">
        <v>662</v>
      </c>
      <c r="K34" t="s">
        <v>626</v>
      </c>
    </row>
    <row r="35" spans="1:11">
      <c r="A35" s="38" t="s">
        <v>196</v>
      </c>
      <c r="B35" s="38" t="s">
        <v>103</v>
      </c>
      <c r="C35" s="38" t="s">
        <v>101</v>
      </c>
      <c r="D35" t="s">
        <v>348</v>
      </c>
      <c r="K35" t="s">
        <v>627</v>
      </c>
    </row>
    <row r="36" spans="1:11">
      <c r="A36" s="38" t="s">
        <v>194</v>
      </c>
      <c r="B36" s="38" t="s">
        <v>101</v>
      </c>
      <c r="C36" s="38" t="s">
        <v>101</v>
      </c>
      <c r="D36" t="s">
        <v>521</v>
      </c>
      <c r="K36" t="s">
        <v>628</v>
      </c>
    </row>
    <row r="37" spans="1:11">
      <c r="A37" s="38" t="s">
        <v>215</v>
      </c>
      <c r="B37" s="38" t="s">
        <v>120</v>
      </c>
      <c r="C37" s="38" t="s">
        <v>120</v>
      </c>
      <c r="D37" t="s">
        <v>349</v>
      </c>
      <c r="K37" t="s">
        <v>629</v>
      </c>
    </row>
    <row r="38" spans="1:11">
      <c r="A38" s="38" t="s">
        <v>216</v>
      </c>
      <c r="B38" s="38" t="s">
        <v>121</v>
      </c>
      <c r="C38" s="38" t="s">
        <v>120</v>
      </c>
      <c r="D38" t="s">
        <v>350</v>
      </c>
      <c r="K38" t="s">
        <v>630</v>
      </c>
    </row>
    <row r="39" spans="1:11">
      <c r="A39" s="38" t="s">
        <v>197</v>
      </c>
      <c r="B39" s="38" t="s">
        <v>104</v>
      </c>
      <c r="C39" s="38" t="s">
        <v>104</v>
      </c>
      <c r="D39" t="s">
        <v>351</v>
      </c>
      <c r="K39" t="s">
        <v>631</v>
      </c>
    </row>
    <row r="40" spans="1:11">
      <c r="A40" s="38" t="s">
        <v>198</v>
      </c>
      <c r="B40" s="38" t="s">
        <v>105</v>
      </c>
      <c r="C40" s="38" t="s">
        <v>168</v>
      </c>
      <c r="D40" t="s">
        <v>663</v>
      </c>
      <c r="K40" t="s">
        <v>632</v>
      </c>
    </row>
    <row r="41" spans="1:11">
      <c r="A41" s="38" t="s">
        <v>200</v>
      </c>
      <c r="B41" s="38" t="s">
        <v>107</v>
      </c>
      <c r="C41" s="38" t="s">
        <v>169</v>
      </c>
      <c r="D41" t="s">
        <v>522</v>
      </c>
      <c r="K41" t="s">
        <v>633</v>
      </c>
    </row>
    <row r="42" spans="1:11">
      <c r="A42" s="38" t="s">
        <v>201</v>
      </c>
      <c r="B42" s="38" t="s">
        <v>108</v>
      </c>
      <c r="C42" s="38" t="s">
        <v>169</v>
      </c>
      <c r="D42" t="s">
        <v>352</v>
      </c>
      <c r="K42" t="s">
        <v>634</v>
      </c>
    </row>
    <row r="43" spans="1:11">
      <c r="A43" s="38" t="s">
        <v>202</v>
      </c>
      <c r="B43" s="38" t="s">
        <v>109</v>
      </c>
      <c r="C43" s="38" t="s">
        <v>169</v>
      </c>
      <c r="D43" t="s">
        <v>353</v>
      </c>
      <c r="K43" t="s">
        <v>635</v>
      </c>
    </row>
    <row r="44" spans="1:11">
      <c r="A44" s="38" t="s">
        <v>203</v>
      </c>
      <c r="B44" s="38" t="s">
        <v>110</v>
      </c>
      <c r="C44" s="38" t="s">
        <v>169</v>
      </c>
      <c r="D44" t="s">
        <v>664</v>
      </c>
      <c r="K44" t="s">
        <v>636</v>
      </c>
    </row>
    <row r="45" spans="1:11">
      <c r="A45" s="38" t="s">
        <v>204</v>
      </c>
      <c r="B45" s="38" t="s">
        <v>111</v>
      </c>
      <c r="C45" s="38" t="s">
        <v>169</v>
      </c>
      <c r="D45" t="s">
        <v>354</v>
      </c>
      <c r="K45" t="s">
        <v>637</v>
      </c>
    </row>
    <row r="46" spans="1:11">
      <c r="A46" s="38" t="s">
        <v>199</v>
      </c>
      <c r="B46" s="38" t="s">
        <v>106</v>
      </c>
      <c r="C46" s="38" t="s">
        <v>169</v>
      </c>
      <c r="D46" t="s">
        <v>523</v>
      </c>
      <c r="K46" t="s">
        <v>638</v>
      </c>
    </row>
    <row r="47" spans="1:11">
      <c r="A47" s="38" t="s">
        <v>234</v>
      </c>
      <c r="B47" s="38" t="s">
        <v>233</v>
      </c>
      <c r="C47" s="38" t="s">
        <v>169</v>
      </c>
      <c r="D47" t="s">
        <v>355</v>
      </c>
      <c r="K47" t="s">
        <v>639</v>
      </c>
    </row>
    <row r="48" spans="1:11">
      <c r="A48" s="38" t="s">
        <v>179</v>
      </c>
      <c r="B48" s="38" t="s">
        <v>86</v>
      </c>
      <c r="C48" s="38" t="s">
        <v>159</v>
      </c>
      <c r="D48" t="s">
        <v>356</v>
      </c>
      <c r="K48" t="s">
        <v>640</v>
      </c>
    </row>
    <row r="49" spans="1:11">
      <c r="A49" s="38" t="s">
        <v>278</v>
      </c>
      <c r="B49" s="38" t="s">
        <v>279</v>
      </c>
      <c r="C49" s="38" t="s">
        <v>159</v>
      </c>
      <c r="D49" t="s">
        <v>357</v>
      </c>
      <c r="K49" t="s">
        <v>641</v>
      </c>
    </row>
    <row r="50" spans="1:11">
      <c r="A50" s="38" t="s">
        <v>280</v>
      </c>
      <c r="B50" s="38" t="s">
        <v>281</v>
      </c>
      <c r="C50" s="38" t="s">
        <v>282</v>
      </c>
      <c r="D50" t="s">
        <v>665</v>
      </c>
      <c r="K50" t="s">
        <v>642</v>
      </c>
    </row>
    <row r="51" spans="1:11">
      <c r="A51" s="38" t="s">
        <v>205</v>
      </c>
      <c r="B51" s="38" t="s">
        <v>112</v>
      </c>
      <c r="C51" s="38" t="s">
        <v>112</v>
      </c>
      <c r="D51" t="s">
        <v>358</v>
      </c>
      <c r="K51" t="s">
        <v>643</v>
      </c>
    </row>
    <row r="52" spans="1:11">
      <c r="A52" s="38" t="s">
        <v>206</v>
      </c>
      <c r="B52" s="38" t="s">
        <v>113</v>
      </c>
      <c r="C52" s="38" t="s">
        <v>170</v>
      </c>
      <c r="D52" t="s">
        <v>524</v>
      </c>
      <c r="K52" t="s">
        <v>644</v>
      </c>
    </row>
    <row r="53" spans="1:11">
      <c r="A53" s="38" t="s">
        <v>236</v>
      </c>
      <c r="B53" s="38" t="s">
        <v>235</v>
      </c>
      <c r="C53" s="38" t="s">
        <v>244</v>
      </c>
      <c r="D53" t="s">
        <v>359</v>
      </c>
      <c r="K53" t="s">
        <v>645</v>
      </c>
    </row>
    <row r="54" spans="1:11">
      <c r="A54" s="38" t="s">
        <v>238</v>
      </c>
      <c r="B54" s="38" t="s">
        <v>237</v>
      </c>
      <c r="C54" s="38" t="s">
        <v>244</v>
      </c>
      <c r="D54" t="s">
        <v>525</v>
      </c>
      <c r="K54" t="s">
        <v>646</v>
      </c>
    </row>
    <row r="55" spans="1:11">
      <c r="A55" s="38" t="s">
        <v>207</v>
      </c>
      <c r="B55" s="38" t="s">
        <v>114</v>
      </c>
      <c r="C55" s="38" t="s">
        <v>718</v>
      </c>
      <c r="D55" t="s">
        <v>666</v>
      </c>
      <c r="K55" t="s">
        <v>647</v>
      </c>
    </row>
    <row r="56" spans="1:11">
      <c r="A56" s="38" t="s">
        <v>208</v>
      </c>
      <c r="B56" s="38" t="s">
        <v>115</v>
      </c>
      <c r="C56" s="38" t="s">
        <v>174</v>
      </c>
      <c r="D56" s="3" t="s">
        <v>526</v>
      </c>
      <c r="K56" t="s">
        <v>648</v>
      </c>
    </row>
    <row r="57" spans="1:11">
      <c r="A57" s="38" t="s">
        <v>209</v>
      </c>
      <c r="B57" s="38" t="s">
        <v>116</v>
      </c>
      <c r="C57" s="38" t="s">
        <v>174</v>
      </c>
      <c r="D57" t="s">
        <v>527</v>
      </c>
      <c r="K57" t="s">
        <v>649</v>
      </c>
    </row>
    <row r="58" spans="1:11">
      <c r="A58" s="38" t="s">
        <v>210</v>
      </c>
      <c r="B58" s="38" t="s">
        <v>117</v>
      </c>
      <c r="C58" s="38" t="s">
        <v>172</v>
      </c>
      <c r="D58" t="s">
        <v>360</v>
      </c>
      <c r="K58" t="s">
        <v>821</v>
      </c>
    </row>
    <row r="59" spans="1:11">
      <c r="A59" s="38" t="s">
        <v>211</v>
      </c>
      <c r="B59" s="38" t="s">
        <v>118</v>
      </c>
      <c r="C59" s="38" t="s">
        <v>240</v>
      </c>
      <c r="D59" t="s">
        <v>528</v>
      </c>
    </row>
    <row r="60" spans="1:11">
      <c r="A60" s="38" t="s">
        <v>213</v>
      </c>
      <c r="B60" s="38" t="s">
        <v>212</v>
      </c>
      <c r="C60" s="38" t="s">
        <v>212</v>
      </c>
      <c r="D60" t="s">
        <v>529</v>
      </c>
    </row>
    <row r="61" spans="1:11">
      <c r="A61" s="38" t="s">
        <v>283</v>
      </c>
      <c r="B61" s="38" t="s">
        <v>284</v>
      </c>
      <c r="C61" s="38" t="s">
        <v>719</v>
      </c>
      <c r="D61" t="s">
        <v>361</v>
      </c>
    </row>
    <row r="62" spans="1:11">
      <c r="A62" s="38" t="s">
        <v>217</v>
      </c>
      <c r="B62" s="38" t="s">
        <v>122</v>
      </c>
      <c r="C62" s="38" t="s">
        <v>122</v>
      </c>
      <c r="D62" s="3" t="s">
        <v>362</v>
      </c>
    </row>
    <row r="63" spans="1:11">
      <c r="A63" s="38" t="s">
        <v>219</v>
      </c>
      <c r="B63" s="38" t="s">
        <v>124</v>
      </c>
      <c r="C63" s="38" t="s">
        <v>241</v>
      </c>
      <c r="D63" t="s">
        <v>363</v>
      </c>
    </row>
    <row r="64" spans="1:11">
      <c r="A64" s="38" t="s">
        <v>221</v>
      </c>
      <c r="B64" s="38" t="s">
        <v>126</v>
      </c>
      <c r="C64" s="38" t="s">
        <v>241</v>
      </c>
      <c r="D64" t="s">
        <v>364</v>
      </c>
    </row>
    <row r="65" spans="1:4">
      <c r="A65" s="38" t="s">
        <v>222</v>
      </c>
      <c r="B65" s="38" t="s">
        <v>127</v>
      </c>
      <c r="C65" s="38" t="s">
        <v>241</v>
      </c>
      <c r="D65" t="s">
        <v>365</v>
      </c>
    </row>
    <row r="66" spans="1:4">
      <c r="A66" s="38" t="s">
        <v>220</v>
      </c>
      <c r="B66" s="38" t="s">
        <v>125</v>
      </c>
      <c r="C66" s="38" t="s">
        <v>241</v>
      </c>
      <c r="D66" t="s">
        <v>366</v>
      </c>
    </row>
    <row r="67" spans="1:4">
      <c r="A67" s="38" t="s">
        <v>218</v>
      </c>
      <c r="B67" s="38" t="s">
        <v>123</v>
      </c>
      <c r="C67" s="38" t="s">
        <v>241</v>
      </c>
      <c r="D67" t="s">
        <v>667</v>
      </c>
    </row>
    <row r="68" spans="1:4">
      <c r="A68" s="38" t="s">
        <v>223</v>
      </c>
      <c r="B68" s="38" t="s">
        <v>128</v>
      </c>
      <c r="C68" s="38" t="s">
        <v>242</v>
      </c>
      <c r="D68" s="3" t="s">
        <v>367</v>
      </c>
    </row>
    <row r="69" spans="1:4">
      <c r="A69" s="38" t="s">
        <v>224</v>
      </c>
      <c r="B69" s="38" t="s">
        <v>129</v>
      </c>
      <c r="C69" s="38" t="s">
        <v>129</v>
      </c>
      <c r="D69" t="s">
        <v>668</v>
      </c>
    </row>
    <row r="70" spans="1:4">
      <c r="A70" s="38" t="s">
        <v>285</v>
      </c>
      <c r="B70" s="38" t="s">
        <v>286</v>
      </c>
      <c r="C70" s="38" t="s">
        <v>287</v>
      </c>
      <c r="D70" t="s">
        <v>368</v>
      </c>
    </row>
    <row r="71" spans="1:4">
      <c r="A71" s="38" t="s">
        <v>288</v>
      </c>
      <c r="B71" s="38" t="s">
        <v>289</v>
      </c>
      <c r="C71" s="38" t="s">
        <v>173</v>
      </c>
      <c r="D71" t="s">
        <v>369</v>
      </c>
    </row>
    <row r="72" spans="1:4">
      <c r="D72" t="s">
        <v>370</v>
      </c>
    </row>
    <row r="73" spans="1:4">
      <c r="D73" t="s">
        <v>371</v>
      </c>
    </row>
    <row r="74" spans="1:4">
      <c r="D74" t="s">
        <v>530</v>
      </c>
    </row>
    <row r="75" spans="1:4">
      <c r="D75" t="s">
        <v>372</v>
      </c>
    </row>
    <row r="76" spans="1:4">
      <c r="D76" t="s">
        <v>531</v>
      </c>
    </row>
    <row r="77" spans="1:4">
      <c r="D77" t="s">
        <v>373</v>
      </c>
    </row>
    <row r="78" spans="1:4">
      <c r="D78" t="s">
        <v>532</v>
      </c>
    </row>
    <row r="79" spans="1:4">
      <c r="D79" t="s">
        <v>374</v>
      </c>
    </row>
    <row r="80" spans="1:4">
      <c r="D80" t="s">
        <v>533</v>
      </c>
    </row>
    <row r="81" spans="4:4">
      <c r="D81" t="s">
        <v>375</v>
      </c>
    </row>
    <row r="82" spans="4:4">
      <c r="D82" t="s">
        <v>376</v>
      </c>
    </row>
    <row r="83" spans="4:4">
      <c r="D83" t="s">
        <v>669</v>
      </c>
    </row>
    <row r="84" spans="4:4">
      <c r="D84" t="s">
        <v>534</v>
      </c>
    </row>
    <row r="85" spans="4:4">
      <c r="D85" t="s">
        <v>377</v>
      </c>
    </row>
    <row r="86" spans="4:4">
      <c r="D86" t="s">
        <v>378</v>
      </c>
    </row>
    <row r="87" spans="4:4">
      <c r="D87" t="s">
        <v>379</v>
      </c>
    </row>
    <row r="88" spans="4:4">
      <c r="D88" t="s">
        <v>535</v>
      </c>
    </row>
    <row r="89" spans="4:4">
      <c r="D89" t="s">
        <v>536</v>
      </c>
    </row>
    <row r="90" spans="4:4">
      <c r="D90" t="s">
        <v>670</v>
      </c>
    </row>
    <row r="91" spans="4:4">
      <c r="D91" t="s">
        <v>380</v>
      </c>
    </row>
    <row r="92" spans="4:4">
      <c r="D92" t="s">
        <v>381</v>
      </c>
    </row>
    <row r="93" spans="4:4">
      <c r="D93" t="s">
        <v>382</v>
      </c>
    </row>
    <row r="94" spans="4:4">
      <c r="D94" t="s">
        <v>383</v>
      </c>
    </row>
    <row r="95" spans="4:4">
      <c r="D95" t="s">
        <v>384</v>
      </c>
    </row>
    <row r="96" spans="4:4">
      <c r="D96" t="s">
        <v>385</v>
      </c>
    </row>
    <row r="97" spans="4:4">
      <c r="D97" t="s">
        <v>671</v>
      </c>
    </row>
    <row r="98" spans="4:4">
      <c r="D98" t="s">
        <v>386</v>
      </c>
    </row>
    <row r="99" spans="4:4">
      <c r="D99" t="s">
        <v>387</v>
      </c>
    </row>
    <row r="100" spans="4:4">
      <c r="D100" t="s">
        <v>388</v>
      </c>
    </row>
    <row r="101" spans="4:4">
      <c r="D101" t="s">
        <v>389</v>
      </c>
    </row>
    <row r="102" spans="4:4">
      <c r="D102" t="s">
        <v>672</v>
      </c>
    </row>
    <row r="103" spans="4:4">
      <c r="D103" t="s">
        <v>390</v>
      </c>
    </row>
    <row r="104" spans="4:4">
      <c r="D104" t="s">
        <v>391</v>
      </c>
    </row>
    <row r="105" spans="4:4">
      <c r="D105" t="s">
        <v>673</v>
      </c>
    </row>
    <row r="106" spans="4:4">
      <c r="D106" t="s">
        <v>731</v>
      </c>
    </row>
    <row r="107" spans="4:4">
      <c r="D107" t="s">
        <v>392</v>
      </c>
    </row>
    <row r="108" spans="4:4">
      <c r="D108" t="s">
        <v>393</v>
      </c>
    </row>
    <row r="109" spans="4:4">
      <c r="D109" t="s">
        <v>394</v>
      </c>
    </row>
    <row r="110" spans="4:4">
      <c r="D110" t="s">
        <v>395</v>
      </c>
    </row>
    <row r="111" spans="4:4">
      <c r="D111" t="s">
        <v>396</v>
      </c>
    </row>
    <row r="112" spans="4:4">
      <c r="D112" t="s">
        <v>397</v>
      </c>
    </row>
    <row r="113" spans="4:4">
      <c r="D113" t="s">
        <v>398</v>
      </c>
    </row>
    <row r="114" spans="4:4">
      <c r="D114" t="s">
        <v>674</v>
      </c>
    </row>
    <row r="115" spans="4:4">
      <c r="D115" t="s">
        <v>399</v>
      </c>
    </row>
    <row r="116" spans="4:4">
      <c r="D116" t="s">
        <v>537</v>
      </c>
    </row>
    <row r="117" spans="4:4">
      <c r="D117" t="s">
        <v>538</v>
      </c>
    </row>
    <row r="118" spans="4:4">
      <c r="D118" t="s">
        <v>400</v>
      </c>
    </row>
    <row r="119" spans="4:4">
      <c r="D119" t="s">
        <v>539</v>
      </c>
    </row>
    <row r="120" spans="4:4">
      <c r="D120" t="s">
        <v>401</v>
      </c>
    </row>
    <row r="121" spans="4:4">
      <c r="D121" t="s">
        <v>402</v>
      </c>
    </row>
    <row r="122" spans="4:4">
      <c r="D122" t="s">
        <v>403</v>
      </c>
    </row>
    <row r="123" spans="4:4">
      <c r="D123" t="s">
        <v>540</v>
      </c>
    </row>
    <row r="124" spans="4:4">
      <c r="D124" t="s">
        <v>404</v>
      </c>
    </row>
    <row r="125" spans="4:4">
      <c r="D125" t="s">
        <v>405</v>
      </c>
    </row>
    <row r="126" spans="4:4">
      <c r="D126" t="s">
        <v>406</v>
      </c>
    </row>
    <row r="127" spans="4:4">
      <c r="D127" t="s">
        <v>541</v>
      </c>
    </row>
    <row r="128" spans="4:4">
      <c r="D128" t="s">
        <v>675</v>
      </c>
    </row>
    <row r="129" spans="4:4">
      <c r="D129" t="s">
        <v>407</v>
      </c>
    </row>
    <row r="130" spans="4:4">
      <c r="D130" t="s">
        <v>408</v>
      </c>
    </row>
    <row r="131" spans="4:4">
      <c r="D131" t="s">
        <v>409</v>
      </c>
    </row>
    <row r="132" spans="4:4">
      <c r="D132" t="s">
        <v>542</v>
      </c>
    </row>
    <row r="133" spans="4:4">
      <c r="D133" t="s">
        <v>543</v>
      </c>
    </row>
    <row r="134" spans="4:4">
      <c r="D134" t="s">
        <v>410</v>
      </c>
    </row>
    <row r="135" spans="4:4">
      <c r="D135" t="s">
        <v>676</v>
      </c>
    </row>
    <row r="136" spans="4:4">
      <c r="D136" t="s">
        <v>544</v>
      </c>
    </row>
    <row r="137" spans="4:4">
      <c r="D137" t="s">
        <v>677</v>
      </c>
    </row>
    <row r="138" spans="4:4">
      <c r="D138" t="s">
        <v>678</v>
      </c>
    </row>
    <row r="139" spans="4:4">
      <c r="D139" t="s">
        <v>411</v>
      </c>
    </row>
    <row r="140" spans="4:4">
      <c r="D140" t="s">
        <v>412</v>
      </c>
    </row>
    <row r="141" spans="4:4">
      <c r="D141" t="s">
        <v>679</v>
      </c>
    </row>
    <row r="142" spans="4:4">
      <c r="D142" t="s">
        <v>413</v>
      </c>
    </row>
    <row r="143" spans="4:4">
      <c r="D143" t="s">
        <v>680</v>
      </c>
    </row>
    <row r="144" spans="4:4">
      <c r="D144" t="s">
        <v>414</v>
      </c>
    </row>
    <row r="145" spans="4:4">
      <c r="D145" t="s">
        <v>681</v>
      </c>
    </row>
    <row r="146" spans="4:4">
      <c r="D146" t="s">
        <v>415</v>
      </c>
    </row>
    <row r="147" spans="4:4">
      <c r="D147" t="s">
        <v>682</v>
      </c>
    </row>
    <row r="148" spans="4:4">
      <c r="D148" t="s">
        <v>100</v>
      </c>
    </row>
    <row r="149" spans="4:4">
      <c r="D149" t="s">
        <v>416</v>
      </c>
    </row>
    <row r="150" spans="4:4">
      <c r="D150" t="s">
        <v>417</v>
      </c>
    </row>
    <row r="151" spans="4:4">
      <c r="D151" t="s">
        <v>418</v>
      </c>
    </row>
    <row r="152" spans="4:4">
      <c r="D152" t="s">
        <v>419</v>
      </c>
    </row>
    <row r="153" spans="4:4">
      <c r="D153" t="s">
        <v>545</v>
      </c>
    </row>
    <row r="154" spans="4:4">
      <c r="D154" t="s">
        <v>420</v>
      </c>
    </row>
    <row r="155" spans="4:4">
      <c r="D155" t="s">
        <v>421</v>
      </c>
    </row>
    <row r="156" spans="4:4">
      <c r="D156" t="s">
        <v>422</v>
      </c>
    </row>
    <row r="157" spans="4:4">
      <c r="D157" t="s">
        <v>423</v>
      </c>
    </row>
    <row r="158" spans="4:4">
      <c r="D158" t="s">
        <v>546</v>
      </c>
    </row>
    <row r="159" spans="4:4">
      <c r="D159" t="s">
        <v>424</v>
      </c>
    </row>
    <row r="160" spans="4:4">
      <c r="D160" t="s">
        <v>547</v>
      </c>
    </row>
    <row r="161" spans="4:4">
      <c r="D161" t="s">
        <v>683</v>
      </c>
    </row>
    <row r="162" spans="4:4">
      <c r="D162" t="s">
        <v>548</v>
      </c>
    </row>
    <row r="163" spans="4:4">
      <c r="D163" t="s">
        <v>549</v>
      </c>
    </row>
    <row r="164" spans="4:4">
      <c r="D164" t="s">
        <v>684</v>
      </c>
    </row>
    <row r="165" spans="4:4">
      <c r="D165" t="s">
        <v>550</v>
      </c>
    </row>
    <row r="166" spans="4:4">
      <c r="D166" t="s">
        <v>425</v>
      </c>
    </row>
    <row r="167" spans="4:4">
      <c r="D167" t="s">
        <v>426</v>
      </c>
    </row>
    <row r="168" spans="4:4">
      <c r="D168" t="s">
        <v>427</v>
      </c>
    </row>
    <row r="169" spans="4:4">
      <c r="D169" t="s">
        <v>428</v>
      </c>
    </row>
    <row r="170" spans="4:4">
      <c r="D170" t="s">
        <v>429</v>
      </c>
    </row>
    <row r="171" spans="4:4">
      <c r="D171" t="s">
        <v>430</v>
      </c>
    </row>
    <row r="172" spans="4:4">
      <c r="D172" t="s">
        <v>431</v>
      </c>
    </row>
    <row r="173" spans="4:4">
      <c r="D173" t="s">
        <v>432</v>
      </c>
    </row>
    <row r="174" spans="4:4">
      <c r="D174" t="s">
        <v>433</v>
      </c>
    </row>
    <row r="175" spans="4:4">
      <c r="D175" t="s">
        <v>434</v>
      </c>
    </row>
    <row r="176" spans="4:4">
      <c r="D176" t="s">
        <v>685</v>
      </c>
    </row>
    <row r="177" spans="4:4">
      <c r="D177" t="s">
        <v>551</v>
      </c>
    </row>
    <row r="178" spans="4:4">
      <c r="D178" t="s">
        <v>552</v>
      </c>
    </row>
    <row r="179" spans="4:4">
      <c r="D179" t="s">
        <v>435</v>
      </c>
    </row>
    <row r="180" spans="4:4">
      <c r="D180" t="s">
        <v>436</v>
      </c>
    </row>
    <row r="181" spans="4:4">
      <c r="D181" t="s">
        <v>686</v>
      </c>
    </row>
    <row r="182" spans="4:4">
      <c r="D182" t="s">
        <v>437</v>
      </c>
    </row>
    <row r="183" spans="4:4">
      <c r="D183" t="s">
        <v>438</v>
      </c>
    </row>
    <row r="184" spans="4:4">
      <c r="D184" t="s">
        <v>439</v>
      </c>
    </row>
    <row r="185" spans="4:4">
      <c r="D185" t="s">
        <v>687</v>
      </c>
    </row>
    <row r="186" spans="4:4">
      <c r="D186" t="s">
        <v>440</v>
      </c>
    </row>
    <row r="187" spans="4:4">
      <c r="D187" t="s">
        <v>441</v>
      </c>
    </row>
    <row r="188" spans="4:4">
      <c r="D188" t="s">
        <v>688</v>
      </c>
    </row>
    <row r="189" spans="4:4">
      <c r="D189" t="s">
        <v>553</v>
      </c>
    </row>
    <row r="190" spans="4:4">
      <c r="D190" t="s">
        <v>442</v>
      </c>
    </row>
    <row r="191" spans="4:4">
      <c r="D191" t="s">
        <v>443</v>
      </c>
    </row>
    <row r="192" spans="4:4">
      <c r="D192" t="s">
        <v>554</v>
      </c>
    </row>
    <row r="193" spans="4:4">
      <c r="D193" t="s">
        <v>444</v>
      </c>
    </row>
    <row r="194" spans="4:4">
      <c r="D194" t="s">
        <v>555</v>
      </c>
    </row>
    <row r="195" spans="4:4">
      <c r="D195" t="s">
        <v>445</v>
      </c>
    </row>
    <row r="196" spans="4:4">
      <c r="D196" t="s">
        <v>446</v>
      </c>
    </row>
    <row r="197" spans="4:4">
      <c r="D197" t="s">
        <v>556</v>
      </c>
    </row>
    <row r="198" spans="4:4">
      <c r="D198" t="s">
        <v>447</v>
      </c>
    </row>
    <row r="199" spans="4:4">
      <c r="D199" t="s">
        <v>448</v>
      </c>
    </row>
    <row r="200" spans="4:4">
      <c r="D200" t="s">
        <v>449</v>
      </c>
    </row>
    <row r="201" spans="4:4">
      <c r="D201" t="s">
        <v>450</v>
      </c>
    </row>
    <row r="202" spans="4:4">
      <c r="D202" t="s">
        <v>451</v>
      </c>
    </row>
    <row r="203" spans="4:4">
      <c r="D203" t="s">
        <v>452</v>
      </c>
    </row>
    <row r="204" spans="4:4">
      <c r="D204" t="s">
        <v>453</v>
      </c>
    </row>
    <row r="205" spans="4:4">
      <c r="D205" t="s">
        <v>454</v>
      </c>
    </row>
    <row r="206" spans="4:4">
      <c r="D206" t="s">
        <v>455</v>
      </c>
    </row>
    <row r="207" spans="4:4">
      <c r="D207" t="s">
        <v>557</v>
      </c>
    </row>
    <row r="208" spans="4:4">
      <c r="D208" t="s">
        <v>689</v>
      </c>
    </row>
    <row r="209" spans="4:4">
      <c r="D209" t="s">
        <v>558</v>
      </c>
    </row>
    <row r="210" spans="4:4">
      <c r="D210" t="s">
        <v>456</v>
      </c>
    </row>
    <row r="211" spans="4:4">
      <c r="D211" t="s">
        <v>457</v>
      </c>
    </row>
    <row r="212" spans="4:4">
      <c r="D212" t="s">
        <v>458</v>
      </c>
    </row>
    <row r="213" spans="4:4">
      <c r="D213" t="s">
        <v>559</v>
      </c>
    </row>
    <row r="214" spans="4:4">
      <c r="D214" t="s">
        <v>690</v>
      </c>
    </row>
    <row r="215" spans="4:4">
      <c r="D215" t="s">
        <v>459</v>
      </c>
    </row>
    <row r="216" spans="4:4">
      <c r="D216" t="s">
        <v>460</v>
      </c>
    </row>
    <row r="217" spans="4:4">
      <c r="D217" t="s">
        <v>461</v>
      </c>
    </row>
    <row r="218" spans="4:4">
      <c r="D218" t="s">
        <v>560</v>
      </c>
    </row>
    <row r="219" spans="4:4">
      <c r="D219" t="s">
        <v>691</v>
      </c>
    </row>
    <row r="220" spans="4:4">
      <c r="D220" t="s">
        <v>462</v>
      </c>
    </row>
    <row r="221" spans="4:4">
      <c r="D221" t="s">
        <v>463</v>
      </c>
    </row>
    <row r="222" spans="4:4">
      <c r="D222" t="s">
        <v>464</v>
      </c>
    </row>
    <row r="223" spans="4:4">
      <c r="D223" t="s">
        <v>561</v>
      </c>
    </row>
    <row r="224" spans="4:4">
      <c r="D224" t="s">
        <v>465</v>
      </c>
    </row>
    <row r="225" spans="4:4">
      <c r="D225" t="s">
        <v>562</v>
      </c>
    </row>
    <row r="226" spans="4:4">
      <c r="D226" t="s">
        <v>563</v>
      </c>
    </row>
    <row r="227" spans="4:4">
      <c r="D227" t="s">
        <v>564</v>
      </c>
    </row>
    <row r="228" spans="4:4">
      <c r="D228" t="s">
        <v>565</v>
      </c>
    </row>
    <row r="229" spans="4:4">
      <c r="D229" t="s">
        <v>466</v>
      </c>
    </row>
    <row r="230" spans="4:4">
      <c r="D230" t="s">
        <v>467</v>
      </c>
    </row>
    <row r="231" spans="4:4">
      <c r="D231" t="s">
        <v>468</v>
      </c>
    </row>
    <row r="232" spans="4:4">
      <c r="D232" t="s">
        <v>469</v>
      </c>
    </row>
    <row r="233" spans="4:4">
      <c r="D233" t="s">
        <v>470</v>
      </c>
    </row>
    <row r="234" spans="4:4">
      <c r="D234" t="s">
        <v>471</v>
      </c>
    </row>
    <row r="235" spans="4:4">
      <c r="D235" t="s">
        <v>240</v>
      </c>
    </row>
    <row r="236" spans="4:4">
      <c r="D236" t="s">
        <v>472</v>
      </c>
    </row>
    <row r="237" spans="4:4">
      <c r="D237" t="s">
        <v>566</v>
      </c>
    </row>
    <row r="238" spans="4:4">
      <c r="D238" t="s">
        <v>473</v>
      </c>
    </row>
    <row r="239" spans="4:4">
      <c r="D239" t="s">
        <v>692</v>
      </c>
    </row>
    <row r="240" spans="4:4">
      <c r="D240" t="s">
        <v>474</v>
      </c>
    </row>
    <row r="241" spans="4:4">
      <c r="D241" t="s">
        <v>475</v>
      </c>
    </row>
    <row r="242" spans="4:4">
      <c r="D242" t="s">
        <v>567</v>
      </c>
    </row>
    <row r="243" spans="4:4">
      <c r="D243" t="s">
        <v>568</v>
      </c>
    </row>
    <row r="244" spans="4:4">
      <c r="D244" t="s">
        <v>476</v>
      </c>
    </row>
    <row r="245" spans="4:4">
      <c r="D245" t="s">
        <v>569</v>
      </c>
    </row>
    <row r="246" spans="4:4">
      <c r="D246" t="s">
        <v>732</v>
      </c>
    </row>
    <row r="247" spans="4:4">
      <c r="D247" t="s">
        <v>693</v>
      </c>
    </row>
    <row r="248" spans="4:4">
      <c r="D248" t="s">
        <v>477</v>
      </c>
    </row>
    <row r="249" spans="4:4">
      <c r="D249" t="s">
        <v>570</v>
      </c>
    </row>
    <row r="250" spans="4:4">
      <c r="D250" t="s">
        <v>478</v>
      </c>
    </row>
    <row r="251" spans="4:4">
      <c r="D251" t="s">
        <v>479</v>
      </c>
    </row>
    <row r="252" spans="4:4">
      <c r="D252" t="s">
        <v>480</v>
      </c>
    </row>
    <row r="253" spans="4:4">
      <c r="D253" t="s">
        <v>571</v>
      </c>
    </row>
    <row r="254" spans="4:4">
      <c r="D254" t="s">
        <v>481</v>
      </c>
    </row>
    <row r="255" spans="4:4">
      <c r="D255" t="s">
        <v>482</v>
      </c>
    </row>
    <row r="256" spans="4:4">
      <c r="D256" t="s">
        <v>483</v>
      </c>
    </row>
    <row r="257" spans="4:4">
      <c r="D257" t="s">
        <v>484</v>
      </c>
    </row>
    <row r="258" spans="4:4">
      <c r="D258" t="s">
        <v>485</v>
      </c>
    </row>
    <row r="259" spans="4:4">
      <c r="D259" t="s">
        <v>486</v>
      </c>
    </row>
    <row r="260" spans="4:4">
      <c r="D260" t="s">
        <v>487</v>
      </c>
    </row>
    <row r="261" spans="4:4">
      <c r="D261" t="s">
        <v>572</v>
      </c>
    </row>
    <row r="262" spans="4:4">
      <c r="D262" t="s">
        <v>488</v>
      </c>
    </row>
    <row r="263" spans="4:4">
      <c r="D263" t="s">
        <v>489</v>
      </c>
    </row>
    <row r="264" spans="4:4">
      <c r="D264" t="s">
        <v>490</v>
      </c>
    </row>
    <row r="265" spans="4:4">
      <c r="D265" t="s">
        <v>491</v>
      </c>
    </row>
    <row r="266" spans="4:4">
      <c r="D266" t="s">
        <v>492</v>
      </c>
    </row>
    <row r="267" spans="4:4">
      <c r="D267" t="s">
        <v>694</v>
      </c>
    </row>
    <row r="268" spans="4:4">
      <c r="D268" t="s">
        <v>493</v>
      </c>
    </row>
    <row r="269" spans="4:4">
      <c r="D269" t="s">
        <v>494</v>
      </c>
    </row>
    <row r="270" spans="4:4">
      <c r="D270" t="s">
        <v>495</v>
      </c>
    </row>
    <row r="271" spans="4:4">
      <c r="D271" t="s">
        <v>496</v>
      </c>
    </row>
    <row r="272" spans="4:4">
      <c r="D272" t="s">
        <v>497</v>
      </c>
    </row>
    <row r="273" spans="4:4">
      <c r="D273" t="s">
        <v>498</v>
      </c>
    </row>
    <row r="274" spans="4:4">
      <c r="D274" t="s">
        <v>499</v>
      </c>
    </row>
    <row r="275" spans="4:4">
      <c r="D275" t="s">
        <v>500</v>
      </c>
    </row>
    <row r="276" spans="4:4">
      <c r="D276" t="s">
        <v>695</v>
      </c>
    </row>
    <row r="277" spans="4:4">
      <c r="D277" t="s">
        <v>573</v>
      </c>
    </row>
    <row r="278" spans="4:4">
      <c r="D278" t="s">
        <v>501</v>
      </c>
    </row>
    <row r="279" spans="4:4">
      <c r="D279" t="s">
        <v>502</v>
      </c>
    </row>
    <row r="280" spans="4:4">
      <c r="D280" t="s">
        <v>503</v>
      </c>
    </row>
    <row r="281" spans="4:4">
      <c r="D281" t="s">
        <v>504</v>
      </c>
    </row>
    <row r="282" spans="4:4">
      <c r="D282" t="s">
        <v>505</v>
      </c>
    </row>
    <row r="283" spans="4:4">
      <c r="D283" t="s">
        <v>574</v>
      </c>
    </row>
    <row r="284" spans="4:4">
      <c r="D284" t="s">
        <v>575</v>
      </c>
    </row>
    <row r="285" spans="4:4">
      <c r="D285" t="s">
        <v>506</v>
      </c>
    </row>
    <row r="286" spans="4:4">
      <c r="D286" t="s">
        <v>576</v>
      </c>
    </row>
    <row r="287" spans="4:4">
      <c r="D287" t="s">
        <v>577</v>
      </c>
    </row>
    <row r="288" spans="4:4">
      <c r="D288" t="s">
        <v>507</v>
      </c>
    </row>
    <row r="289" spans="4:4">
      <c r="D289" t="s">
        <v>508</v>
      </c>
    </row>
    <row r="290" spans="4:4">
      <c r="D290" t="s">
        <v>509</v>
      </c>
    </row>
    <row r="291" spans="4:4">
      <c r="D291" t="s">
        <v>510</v>
      </c>
    </row>
    <row r="292" spans="4:4">
      <c r="D292" t="s">
        <v>511</v>
      </c>
    </row>
    <row r="293" spans="4:4">
      <c r="D293" t="s">
        <v>512</v>
      </c>
    </row>
    <row r="294" spans="4:4">
      <c r="D294" t="s">
        <v>513</v>
      </c>
    </row>
    <row r="295" spans="4:4">
      <c r="D295" t="s">
        <v>578</v>
      </c>
    </row>
    <row r="296" spans="4:4">
      <c r="D296" t="s">
        <v>579</v>
      </c>
    </row>
  </sheetData>
  <autoFilter ref="D1:L294"/>
  <phoneticPr fontId="4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H1"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66</v>
      </c>
      <c r="E1" s="36" t="s">
        <v>651</v>
      </c>
      <c r="F1" s="36" t="s">
        <v>23</v>
      </c>
      <c r="G1" s="36" t="s">
        <v>34</v>
      </c>
      <c r="H1" s="36" t="s">
        <v>72</v>
      </c>
      <c r="I1" s="36" t="s">
        <v>45</v>
      </c>
      <c r="J1" s="36" t="s">
        <v>61</v>
      </c>
      <c r="K1" s="36" t="s">
        <v>66</v>
      </c>
      <c r="L1" s="65" t="s">
        <v>699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790</v>
      </c>
      <c r="R1" s="37" t="s">
        <v>696</v>
      </c>
      <c r="S1" s="36" t="s">
        <v>4</v>
      </c>
      <c r="T1" s="36" t="s">
        <v>79</v>
      </c>
    </row>
    <row r="2" spans="1:20" ht="14.45" customHeight="1">
      <c r="A2" t="s">
        <v>246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130</v>
      </c>
      <c r="K2" s="3" t="s">
        <v>0</v>
      </c>
      <c r="L2" s="64" t="s">
        <v>783</v>
      </c>
      <c r="M2" s="3" t="s">
        <v>247</v>
      </c>
      <c r="N2" s="3" t="s">
        <v>251</v>
      </c>
      <c r="O2" s="3" t="s">
        <v>150</v>
      </c>
      <c r="P2" s="3" t="s">
        <v>0</v>
      </c>
      <c r="Q2" t="s">
        <v>791</v>
      </c>
      <c r="R2" t="s">
        <v>5</v>
      </c>
      <c r="S2" s="39" t="s">
        <v>152</v>
      </c>
      <c r="T2" s="3" t="s">
        <v>0</v>
      </c>
    </row>
    <row r="3" spans="1:20">
      <c r="A3" t="s">
        <v>177</v>
      </c>
      <c r="B3">
        <v>2025</v>
      </c>
      <c r="C3" s="3" t="s">
        <v>69</v>
      </c>
      <c r="D3" s="3" t="s">
        <v>1</v>
      </c>
      <c r="E3" s="62" t="s">
        <v>652</v>
      </c>
      <c r="F3" s="3" t="s">
        <v>36</v>
      </c>
      <c r="G3" s="3" t="s">
        <v>2</v>
      </c>
      <c r="H3" s="3" t="s">
        <v>54</v>
      </c>
      <c r="I3" s="3" t="s">
        <v>131</v>
      </c>
      <c r="J3" s="3" t="s">
        <v>77</v>
      </c>
      <c r="K3" s="3" t="s">
        <v>1</v>
      </c>
      <c r="L3" s="64" t="s">
        <v>784</v>
      </c>
      <c r="M3" s="3" t="s">
        <v>248</v>
      </c>
      <c r="N3" s="3"/>
      <c r="O3" s="3" t="s">
        <v>151</v>
      </c>
      <c r="P3" s="3" t="s">
        <v>1</v>
      </c>
      <c r="Q3" t="s">
        <v>792</v>
      </c>
      <c r="R3" t="s">
        <v>6</v>
      </c>
      <c r="S3" s="39" t="s">
        <v>153</v>
      </c>
      <c r="T3" s="3" t="s">
        <v>1</v>
      </c>
    </row>
    <row r="4" spans="1:20">
      <c r="B4">
        <v>2026</v>
      </c>
      <c r="C4" s="3" t="s">
        <v>70</v>
      </c>
      <c r="D4" s="3"/>
      <c r="E4" s="62" t="s">
        <v>653</v>
      </c>
      <c r="F4" s="3"/>
      <c r="G4" t="s">
        <v>584</v>
      </c>
      <c r="H4" s="3" t="s">
        <v>815</v>
      </c>
      <c r="I4" s="3" t="s">
        <v>132</v>
      </c>
      <c r="J4" s="3" t="s">
        <v>78</v>
      </c>
      <c r="K4" s="3"/>
      <c r="L4" s="64" t="s">
        <v>785</v>
      </c>
      <c r="M4" s="3" t="s">
        <v>249</v>
      </c>
      <c r="N4" s="3"/>
      <c r="O4" s="3"/>
      <c r="P4" s="3"/>
      <c r="Q4" t="s">
        <v>793</v>
      </c>
      <c r="R4" t="s">
        <v>7</v>
      </c>
      <c r="S4" s="3" t="s">
        <v>816</v>
      </c>
    </row>
    <row r="5" spans="1:20">
      <c r="B5">
        <v>2027</v>
      </c>
      <c r="C5" s="3" t="s">
        <v>68</v>
      </c>
      <c r="D5" s="3"/>
      <c r="E5" s="62" t="s">
        <v>654</v>
      </c>
      <c r="F5" s="3"/>
      <c r="G5" s="3" t="s">
        <v>73</v>
      </c>
      <c r="H5" s="3" t="s">
        <v>580</v>
      </c>
      <c r="I5" s="46" t="s">
        <v>585</v>
      </c>
      <c r="K5" s="3"/>
      <c r="L5" s="64" t="s">
        <v>786</v>
      </c>
      <c r="M5" s="3" t="s">
        <v>250</v>
      </c>
      <c r="N5" s="3"/>
      <c r="O5" s="3"/>
      <c r="P5" s="3"/>
      <c r="Q5" t="s">
        <v>794</v>
      </c>
      <c r="R5" t="s">
        <v>8</v>
      </c>
      <c r="S5" s="3" t="s">
        <v>155</v>
      </c>
    </row>
    <row r="6" spans="1:20">
      <c r="C6" s="3" t="s">
        <v>67</v>
      </c>
      <c r="E6" s="62" t="s">
        <v>655</v>
      </c>
      <c r="G6" s="3" t="s">
        <v>74</v>
      </c>
      <c r="H6" s="3" t="s">
        <v>581</v>
      </c>
      <c r="L6" s="64" t="s">
        <v>787</v>
      </c>
      <c r="Q6" t="s">
        <v>795</v>
      </c>
      <c r="R6" s="1" t="s">
        <v>9</v>
      </c>
      <c r="S6" s="3" t="s">
        <v>154</v>
      </c>
    </row>
    <row r="7" spans="1:20">
      <c r="C7" s="61" t="s">
        <v>650</v>
      </c>
      <c r="G7" s="3" t="s">
        <v>75</v>
      </c>
      <c r="H7" s="3" t="s">
        <v>58</v>
      </c>
      <c r="L7" s="64" t="s">
        <v>788</v>
      </c>
      <c r="Q7" t="s">
        <v>796</v>
      </c>
      <c r="R7" t="s">
        <v>10</v>
      </c>
    </row>
    <row r="8" spans="1:20">
      <c r="G8" s="3" t="s">
        <v>76</v>
      </c>
      <c r="H8" s="3" t="s">
        <v>582</v>
      </c>
      <c r="L8" s="64" t="s">
        <v>789</v>
      </c>
      <c r="Q8" t="s">
        <v>797</v>
      </c>
      <c r="R8" t="s">
        <v>11</v>
      </c>
    </row>
    <row r="9" spans="1:20">
      <c r="G9" s="3"/>
      <c r="H9" s="3" t="s">
        <v>583</v>
      </c>
      <c r="L9" s="64" t="s">
        <v>717</v>
      </c>
      <c r="Q9" t="s">
        <v>798</v>
      </c>
      <c r="R9" t="s">
        <v>12</v>
      </c>
    </row>
    <row r="10" spans="1:20">
      <c r="Q10" t="s">
        <v>799</v>
      </c>
      <c r="R10" t="s">
        <v>13</v>
      </c>
    </row>
    <row r="11" spans="1:20">
      <c r="Q11" t="s">
        <v>800</v>
      </c>
      <c r="R11" t="s">
        <v>14</v>
      </c>
    </row>
    <row r="12" spans="1:20">
      <c r="Q12" t="s">
        <v>801</v>
      </c>
      <c r="R12" t="s">
        <v>15</v>
      </c>
    </row>
    <row r="13" spans="1:20">
      <c r="Q13" t="s">
        <v>802</v>
      </c>
      <c r="R13" s="2" t="s">
        <v>16</v>
      </c>
    </row>
    <row r="14" spans="1:20">
      <c r="Q14" t="s">
        <v>803</v>
      </c>
      <c r="R14" s="2" t="s">
        <v>17</v>
      </c>
    </row>
    <row r="15" spans="1:20">
      <c r="R15" t="s">
        <v>252</v>
      </c>
    </row>
    <row r="16" spans="1:20">
      <c r="R16" s="3" t="s">
        <v>656</v>
      </c>
    </row>
    <row r="17" spans="18:18">
      <c r="R17" s="3"/>
    </row>
  </sheetData>
  <autoFilter ref="B1:S1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CCD Fur Knit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2026-04-14T05:07:05Z</dcterms:modified>
</cp:coreProperties>
</file>