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191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Item!$A$1:$BD$43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3" i="5" l="1"/>
  <c r="BA43" i="5"/>
  <c r="AU43" i="5"/>
  <c r="AS43" i="5"/>
  <c r="AQ43" i="5"/>
  <c r="AO43" i="5"/>
  <c r="AM43" i="5"/>
  <c r="AK43" i="5"/>
  <c r="AI43" i="5"/>
  <c r="AF43" i="5"/>
  <c r="Y43" i="5"/>
  <c r="AA43" i="5" s="1"/>
  <c r="AC43" i="5" s="1"/>
  <c r="AG43" i="5" s="1"/>
  <c r="BD42" i="5"/>
  <c r="BA42" i="5"/>
  <c r="AU42" i="5"/>
  <c r="AS42" i="5"/>
  <c r="AQ42" i="5"/>
  <c r="AO42" i="5"/>
  <c r="AM42" i="5"/>
  <c r="AK42" i="5"/>
  <c r="AI42" i="5"/>
  <c r="AF42" i="5"/>
  <c r="Y42" i="5"/>
  <c r="AA42" i="5" s="1"/>
  <c r="AC42" i="5" s="1"/>
  <c r="BD41" i="5"/>
  <c r="BA41" i="5"/>
  <c r="AU41" i="5"/>
  <c r="AS41" i="5"/>
  <c r="AQ41" i="5"/>
  <c r="AO41" i="5"/>
  <c r="AM41" i="5"/>
  <c r="AK41" i="5"/>
  <c r="AI41" i="5"/>
  <c r="AF41" i="5"/>
  <c r="Y41" i="5"/>
  <c r="AA41" i="5" s="1"/>
  <c r="AC41" i="5" s="1"/>
  <c r="BD40" i="5"/>
  <c r="BA40" i="5"/>
  <c r="AU40" i="5"/>
  <c r="AS40" i="5"/>
  <c r="AQ40" i="5"/>
  <c r="AO40" i="5"/>
  <c r="AM40" i="5"/>
  <c r="AK40" i="5"/>
  <c r="AI40" i="5"/>
  <c r="AF40" i="5"/>
  <c r="Y40" i="5"/>
  <c r="AA40" i="5" s="1"/>
  <c r="AC40" i="5" s="1"/>
  <c r="BD39" i="5"/>
  <c r="BA39" i="5"/>
  <c r="AU39" i="5"/>
  <c r="AS39" i="5"/>
  <c r="AQ39" i="5"/>
  <c r="AO39" i="5"/>
  <c r="AM39" i="5"/>
  <c r="AK39" i="5"/>
  <c r="AI39" i="5"/>
  <c r="AV39" i="5" s="1"/>
  <c r="AF39" i="5"/>
  <c r="Y39" i="5"/>
  <c r="AA39" i="5" s="1"/>
  <c r="AC39" i="5" s="1"/>
  <c r="BD38" i="5"/>
  <c r="BA38" i="5"/>
  <c r="AU38" i="5"/>
  <c r="AS38" i="5"/>
  <c r="AQ38" i="5"/>
  <c r="AO38" i="5"/>
  <c r="AM38" i="5"/>
  <c r="AK38" i="5"/>
  <c r="AI38" i="5"/>
  <c r="AF38" i="5"/>
  <c r="Y38" i="5"/>
  <c r="AA38" i="5" s="1"/>
  <c r="AC38" i="5" s="1"/>
  <c r="BD37" i="5"/>
  <c r="BA37" i="5"/>
  <c r="AU37" i="5"/>
  <c r="AS37" i="5"/>
  <c r="AQ37" i="5"/>
  <c r="AO37" i="5"/>
  <c r="AM37" i="5"/>
  <c r="AV37" i="5" s="1"/>
  <c r="AK37" i="5"/>
  <c r="AI37" i="5"/>
  <c r="AF37" i="5"/>
  <c r="Y37" i="5"/>
  <c r="AA37" i="5" s="1"/>
  <c r="AC37" i="5" s="1"/>
  <c r="AG37" i="5" s="1"/>
  <c r="AW37" i="5" s="1"/>
  <c r="BD36" i="5"/>
  <c r="BA36" i="5"/>
  <c r="AU36" i="5"/>
  <c r="AS36" i="5"/>
  <c r="AQ36" i="5"/>
  <c r="AO36" i="5"/>
  <c r="AM36" i="5"/>
  <c r="AK36" i="5"/>
  <c r="AI36" i="5"/>
  <c r="AF36" i="5"/>
  <c r="Y36" i="5"/>
  <c r="AA36" i="5" s="1"/>
  <c r="AC36" i="5" s="1"/>
  <c r="AG36" i="5" s="1"/>
  <c r="BD35" i="5"/>
  <c r="BA35" i="5"/>
  <c r="AU35" i="5"/>
  <c r="AS35" i="5"/>
  <c r="AQ35" i="5"/>
  <c r="AO35" i="5"/>
  <c r="AM35" i="5"/>
  <c r="AK35" i="5"/>
  <c r="AI35" i="5"/>
  <c r="AF35" i="5"/>
  <c r="AA35" i="5"/>
  <c r="AC35" i="5" s="1"/>
  <c r="AG35" i="5" s="1"/>
  <c r="Y35" i="5"/>
  <c r="BD34" i="5"/>
  <c r="BA34" i="5"/>
  <c r="AU34" i="5"/>
  <c r="AS34" i="5"/>
  <c r="AQ34" i="5"/>
  <c r="AO34" i="5"/>
  <c r="AM34" i="5"/>
  <c r="AK34" i="5"/>
  <c r="AI34" i="5"/>
  <c r="AF34" i="5"/>
  <c r="Y34" i="5"/>
  <c r="AA34" i="5" s="1"/>
  <c r="AC34" i="5" s="1"/>
  <c r="BD33" i="5"/>
  <c r="BA33" i="5"/>
  <c r="AU33" i="5"/>
  <c r="AS33" i="5"/>
  <c r="AQ33" i="5"/>
  <c r="AO33" i="5"/>
  <c r="AM33" i="5"/>
  <c r="AK33" i="5"/>
  <c r="AI33" i="5"/>
  <c r="AF33" i="5"/>
  <c r="Y33" i="5"/>
  <c r="AA33" i="5" s="1"/>
  <c r="AC33" i="5" s="1"/>
  <c r="BD32" i="5"/>
  <c r="BA32" i="5"/>
  <c r="AU32" i="5"/>
  <c r="AS32" i="5"/>
  <c r="AQ32" i="5"/>
  <c r="AO32" i="5"/>
  <c r="AM32" i="5"/>
  <c r="AK32" i="5"/>
  <c r="AI32" i="5"/>
  <c r="AF32" i="5"/>
  <c r="Y32" i="5"/>
  <c r="AA32" i="5" s="1"/>
  <c r="AC32" i="5" s="1"/>
  <c r="AG32" i="5" s="1"/>
  <c r="BD31" i="5"/>
  <c r="BA31" i="5"/>
  <c r="AU31" i="5"/>
  <c r="AS31" i="5"/>
  <c r="AQ31" i="5"/>
  <c r="AO31" i="5"/>
  <c r="AM31" i="5"/>
  <c r="AK31" i="5"/>
  <c r="AI31" i="5"/>
  <c r="AF31" i="5"/>
  <c r="Y31" i="5"/>
  <c r="AA31" i="5" s="1"/>
  <c r="AC31" i="5" s="1"/>
  <c r="BD30" i="5"/>
  <c r="BA30" i="5"/>
  <c r="AU30" i="5"/>
  <c r="AS30" i="5"/>
  <c r="AQ30" i="5"/>
  <c r="AO30" i="5"/>
  <c r="AM30" i="5"/>
  <c r="AK30" i="5"/>
  <c r="AI30" i="5"/>
  <c r="AF30" i="5"/>
  <c r="Y30" i="5"/>
  <c r="AA30" i="5" s="1"/>
  <c r="AC30" i="5" s="1"/>
  <c r="AG30" i="5" s="1"/>
  <c r="BD29" i="5"/>
  <c r="BA29" i="5"/>
  <c r="AU29" i="5"/>
  <c r="AS29" i="5"/>
  <c r="AQ29" i="5"/>
  <c r="AO29" i="5"/>
  <c r="AM29" i="5"/>
  <c r="AK29" i="5"/>
  <c r="AI29" i="5"/>
  <c r="AF29" i="5"/>
  <c r="Y29" i="5"/>
  <c r="AA29" i="5" s="1"/>
  <c r="AC29" i="5" s="1"/>
  <c r="BD28" i="5"/>
  <c r="BA28" i="5"/>
  <c r="AU28" i="5"/>
  <c r="AS28" i="5"/>
  <c r="AQ28" i="5"/>
  <c r="AO28" i="5"/>
  <c r="AM28" i="5"/>
  <c r="AV28" i="5" s="1"/>
  <c r="AK28" i="5"/>
  <c r="AI28" i="5"/>
  <c r="AF28" i="5"/>
  <c r="Y28" i="5"/>
  <c r="AA28" i="5" s="1"/>
  <c r="AC28" i="5" s="1"/>
  <c r="AG28" i="5" s="1"/>
  <c r="AW28" i="5" s="1"/>
  <c r="BD27" i="5"/>
  <c r="BA27" i="5"/>
  <c r="AU27" i="5"/>
  <c r="AS27" i="5"/>
  <c r="AQ27" i="5"/>
  <c r="AO27" i="5"/>
  <c r="AM27" i="5"/>
  <c r="AK27" i="5"/>
  <c r="AI27" i="5"/>
  <c r="AF27" i="5"/>
  <c r="Y27" i="5"/>
  <c r="AA27" i="5" s="1"/>
  <c r="AC27" i="5" s="1"/>
  <c r="AG27" i="5" s="1"/>
  <c r="BD26" i="5"/>
  <c r="BA26" i="5"/>
  <c r="AU26" i="5"/>
  <c r="AS26" i="5"/>
  <c r="AQ26" i="5"/>
  <c r="AO26" i="5"/>
  <c r="AM26" i="5"/>
  <c r="AK26" i="5"/>
  <c r="AI26" i="5"/>
  <c r="AV26" i="5" s="1"/>
  <c r="AF26" i="5"/>
  <c r="Y26" i="5"/>
  <c r="AA26" i="5" s="1"/>
  <c r="AC26" i="5" s="1"/>
  <c r="BD25" i="5"/>
  <c r="BA25" i="5"/>
  <c r="AU25" i="5"/>
  <c r="AS25" i="5"/>
  <c r="AQ25" i="5"/>
  <c r="AO25" i="5"/>
  <c r="AM25" i="5"/>
  <c r="AK25" i="5"/>
  <c r="AI25" i="5"/>
  <c r="AF25" i="5"/>
  <c r="Y25" i="5"/>
  <c r="AA25" i="5" s="1"/>
  <c r="AC25" i="5" s="1"/>
  <c r="BD24" i="5"/>
  <c r="BA24" i="5"/>
  <c r="AU24" i="5"/>
  <c r="AS24" i="5"/>
  <c r="AQ24" i="5"/>
  <c r="AO24" i="5"/>
  <c r="AM24" i="5"/>
  <c r="AK24" i="5"/>
  <c r="AI24" i="5"/>
  <c r="AF24" i="5"/>
  <c r="Y24" i="5"/>
  <c r="AA24" i="5" s="1"/>
  <c r="AC24" i="5" s="1"/>
  <c r="AG24" i="5" s="1"/>
  <c r="BD23" i="5"/>
  <c r="BA23" i="5"/>
  <c r="AU23" i="5"/>
  <c r="AS23" i="5"/>
  <c r="AQ23" i="5"/>
  <c r="AO23" i="5"/>
  <c r="AM23" i="5"/>
  <c r="AK23" i="5"/>
  <c r="AI23" i="5"/>
  <c r="AF23" i="5"/>
  <c r="Y23" i="5"/>
  <c r="AA23" i="5" s="1"/>
  <c r="AC23" i="5" s="1"/>
  <c r="AG23" i="5" s="1"/>
  <c r="BD22" i="5"/>
  <c r="BA22" i="5"/>
  <c r="AU22" i="5"/>
  <c r="AS22" i="5"/>
  <c r="AQ22" i="5"/>
  <c r="AO22" i="5"/>
  <c r="AM22" i="5"/>
  <c r="AK22" i="5"/>
  <c r="AI22" i="5"/>
  <c r="AF22" i="5"/>
  <c r="AC22" i="5"/>
  <c r="AG22" i="5" s="1"/>
  <c r="Y22" i="5"/>
  <c r="AA22" i="5" s="1"/>
  <c r="BD21" i="5"/>
  <c r="BA21" i="5"/>
  <c r="AU21" i="5"/>
  <c r="AS21" i="5"/>
  <c r="AQ21" i="5"/>
  <c r="AO21" i="5"/>
  <c r="AM21" i="5"/>
  <c r="AK21" i="5"/>
  <c r="AI21" i="5"/>
  <c r="AF21" i="5"/>
  <c r="Y21" i="5"/>
  <c r="AA21" i="5" s="1"/>
  <c r="AC21" i="5" s="1"/>
  <c r="BD20" i="5"/>
  <c r="BA20" i="5"/>
  <c r="AU20" i="5"/>
  <c r="AS20" i="5"/>
  <c r="AQ20" i="5"/>
  <c r="AO20" i="5"/>
  <c r="AM20" i="5"/>
  <c r="AK20" i="5"/>
  <c r="AI20" i="5"/>
  <c r="AF20" i="5"/>
  <c r="Y20" i="5"/>
  <c r="AA20" i="5" s="1"/>
  <c r="AC20" i="5" s="1"/>
  <c r="BD19" i="5"/>
  <c r="BA19" i="5"/>
  <c r="AU19" i="5"/>
  <c r="AS19" i="5"/>
  <c r="AQ19" i="5"/>
  <c r="AO19" i="5"/>
  <c r="AM19" i="5"/>
  <c r="AK19" i="5"/>
  <c r="AI19" i="5"/>
  <c r="AF19" i="5"/>
  <c r="Y19" i="5"/>
  <c r="AA19" i="5" s="1"/>
  <c r="AC19" i="5" s="1"/>
  <c r="AG19" i="5" s="1"/>
  <c r="BD18" i="5"/>
  <c r="BA18" i="5"/>
  <c r="AU18" i="5"/>
  <c r="AS18" i="5"/>
  <c r="AQ18" i="5"/>
  <c r="AO18" i="5"/>
  <c r="AM18" i="5"/>
  <c r="AK18" i="5"/>
  <c r="AI18" i="5"/>
  <c r="AF18" i="5"/>
  <c r="Y18" i="5"/>
  <c r="AA18" i="5" s="1"/>
  <c r="AC18" i="5" s="1"/>
  <c r="BD17" i="5"/>
  <c r="BA17" i="5"/>
  <c r="AU17" i="5"/>
  <c r="AS17" i="5"/>
  <c r="AQ17" i="5"/>
  <c r="AO17" i="5"/>
  <c r="AM17" i="5"/>
  <c r="AK17" i="5"/>
  <c r="AI17" i="5"/>
  <c r="AV17" i="5" s="1"/>
  <c r="AF17" i="5"/>
  <c r="Y17" i="5"/>
  <c r="AA17" i="5" s="1"/>
  <c r="AC17" i="5" s="1"/>
  <c r="BD16" i="5"/>
  <c r="BA16" i="5"/>
  <c r="AU16" i="5"/>
  <c r="AS16" i="5"/>
  <c r="AQ16" i="5"/>
  <c r="AO16" i="5"/>
  <c r="AM16" i="5"/>
  <c r="AK16" i="5"/>
  <c r="AI16" i="5"/>
  <c r="AF16" i="5"/>
  <c r="Y16" i="5"/>
  <c r="AA16" i="5" s="1"/>
  <c r="AC16" i="5" s="1"/>
  <c r="BD15" i="5"/>
  <c r="BA15" i="5"/>
  <c r="AU15" i="5"/>
  <c r="AS15" i="5"/>
  <c r="AQ15" i="5"/>
  <c r="AO15" i="5"/>
  <c r="AM15" i="5"/>
  <c r="AK15" i="5"/>
  <c r="AI15" i="5"/>
  <c r="AF15" i="5"/>
  <c r="Y15" i="5"/>
  <c r="AA15" i="5" s="1"/>
  <c r="AC15" i="5" s="1"/>
  <c r="AG15" i="5" s="1"/>
  <c r="BD14" i="5"/>
  <c r="BA14" i="5"/>
  <c r="AU14" i="5"/>
  <c r="AS14" i="5"/>
  <c r="AQ14" i="5"/>
  <c r="AO14" i="5"/>
  <c r="AM14" i="5"/>
  <c r="AK14" i="5"/>
  <c r="AI14" i="5"/>
  <c r="AF14" i="5"/>
  <c r="Y14" i="5"/>
  <c r="AA14" i="5" s="1"/>
  <c r="AC14" i="5" s="1"/>
  <c r="AG14" i="5" s="1"/>
  <c r="BD13" i="5"/>
  <c r="BA13" i="5"/>
  <c r="AU13" i="5"/>
  <c r="AS13" i="5"/>
  <c r="AQ13" i="5"/>
  <c r="AO13" i="5"/>
  <c r="AM13" i="5"/>
  <c r="AV13" i="5" s="1"/>
  <c r="AK13" i="5"/>
  <c r="AI13" i="5"/>
  <c r="AF13" i="5"/>
  <c r="AA13" i="5"/>
  <c r="AC13" i="5" s="1"/>
  <c r="AG13" i="5" s="1"/>
  <c r="AW13" i="5" s="1"/>
  <c r="Y13" i="5"/>
  <c r="BD12" i="5"/>
  <c r="BA12" i="5"/>
  <c r="AU12" i="5"/>
  <c r="AS12" i="5"/>
  <c r="AQ12" i="5"/>
  <c r="AO12" i="5"/>
  <c r="AM12" i="5"/>
  <c r="AK12" i="5"/>
  <c r="AI12" i="5"/>
  <c r="AF12" i="5"/>
  <c r="Y12" i="5"/>
  <c r="AA12" i="5" s="1"/>
  <c r="AC12" i="5" s="1"/>
  <c r="BD11" i="5"/>
  <c r="BA11" i="5"/>
  <c r="AU11" i="5"/>
  <c r="AS11" i="5"/>
  <c r="AQ11" i="5"/>
  <c r="AO11" i="5"/>
  <c r="AM11" i="5"/>
  <c r="AK11" i="5"/>
  <c r="AI11" i="5"/>
  <c r="AF11" i="5"/>
  <c r="Y11" i="5"/>
  <c r="AA11" i="5" s="1"/>
  <c r="AC11" i="5" s="1"/>
  <c r="BD10" i="5"/>
  <c r="BA10" i="5"/>
  <c r="AU10" i="5"/>
  <c r="AS10" i="5"/>
  <c r="AQ10" i="5"/>
  <c r="AO10" i="5"/>
  <c r="AM10" i="5"/>
  <c r="AK10" i="5"/>
  <c r="AI10" i="5"/>
  <c r="AF10" i="5"/>
  <c r="Y10" i="5"/>
  <c r="AA10" i="5" s="1"/>
  <c r="AC10" i="5" s="1"/>
  <c r="AG10" i="5" s="1"/>
  <c r="BD9" i="5"/>
  <c r="BA9" i="5"/>
  <c r="AU9" i="5"/>
  <c r="AS9" i="5"/>
  <c r="AQ9" i="5"/>
  <c r="AO9" i="5"/>
  <c r="AM9" i="5"/>
  <c r="AV9" i="5" s="1"/>
  <c r="AK9" i="5"/>
  <c r="AI9" i="5"/>
  <c r="AF9" i="5"/>
  <c r="Y9" i="5"/>
  <c r="AA9" i="5" s="1"/>
  <c r="AC9" i="5" s="1"/>
  <c r="BD8" i="5"/>
  <c r="BA8" i="5"/>
  <c r="AU8" i="5"/>
  <c r="AS8" i="5"/>
  <c r="AQ8" i="5"/>
  <c r="AO8" i="5"/>
  <c r="AM8" i="5"/>
  <c r="AK8" i="5"/>
  <c r="AI8" i="5"/>
  <c r="AF8" i="5"/>
  <c r="AG8" i="5" s="1"/>
  <c r="Y8" i="5"/>
  <c r="AA8" i="5" s="1"/>
  <c r="AC8" i="5" s="1"/>
  <c r="BD7" i="5"/>
  <c r="BA7" i="5"/>
  <c r="AU7" i="5"/>
  <c r="AS7" i="5"/>
  <c r="AQ7" i="5"/>
  <c r="AO7" i="5"/>
  <c r="AM7" i="5"/>
  <c r="AK7" i="5"/>
  <c r="AI7" i="5"/>
  <c r="AF7" i="5"/>
  <c r="Y7" i="5"/>
  <c r="AA7" i="5" s="1"/>
  <c r="AC7" i="5" s="1"/>
  <c r="BD6" i="5"/>
  <c r="BA6" i="5"/>
  <c r="AU6" i="5"/>
  <c r="AS6" i="5"/>
  <c r="AQ6" i="5"/>
  <c r="AO6" i="5"/>
  <c r="AM6" i="5"/>
  <c r="AK6" i="5"/>
  <c r="AI6" i="5"/>
  <c r="AF6" i="5"/>
  <c r="Y6" i="5"/>
  <c r="AA6" i="5" s="1"/>
  <c r="AC6" i="5" s="1"/>
  <c r="AG6" i="5" s="1"/>
  <c r="BD5" i="5"/>
  <c r="BA5" i="5"/>
  <c r="AU5" i="5"/>
  <c r="AS5" i="5"/>
  <c r="AQ5" i="5"/>
  <c r="AO5" i="5"/>
  <c r="AM5" i="5"/>
  <c r="AK5" i="5"/>
  <c r="AI5" i="5"/>
  <c r="AF5" i="5"/>
  <c r="Y5" i="5"/>
  <c r="AA5" i="5" s="1"/>
  <c r="AC5" i="5" s="1"/>
  <c r="AG5" i="5" s="1"/>
  <c r="BD4" i="5"/>
  <c r="BA4" i="5"/>
  <c r="AU4" i="5"/>
  <c r="AS4" i="5"/>
  <c r="AQ4" i="5"/>
  <c r="AO4" i="5"/>
  <c r="AM4" i="5"/>
  <c r="AK4" i="5"/>
  <c r="AI4" i="5"/>
  <c r="AF4" i="5"/>
  <c r="Y4" i="5"/>
  <c r="AA4" i="5" s="1"/>
  <c r="AC4" i="5" s="1"/>
  <c r="AG4" i="5" s="1"/>
  <c r="BD3" i="5"/>
  <c r="BA3" i="5"/>
  <c r="AU3" i="5"/>
  <c r="AS3" i="5"/>
  <c r="AQ3" i="5"/>
  <c r="AO3" i="5"/>
  <c r="AM3" i="5"/>
  <c r="AK3" i="5"/>
  <c r="AI3" i="5"/>
  <c r="AF3" i="5"/>
  <c r="Y3" i="5"/>
  <c r="AA3" i="5" s="1"/>
  <c r="AC3" i="5" s="1"/>
  <c r="BD2" i="5"/>
  <c r="BA2" i="5"/>
  <c r="AU2" i="5"/>
  <c r="AS2" i="5"/>
  <c r="AQ2" i="5"/>
  <c r="AO2" i="5"/>
  <c r="AM2" i="5"/>
  <c r="AK2" i="5"/>
  <c r="AI2" i="5"/>
  <c r="AF2" i="5"/>
  <c r="Y2" i="5"/>
  <c r="AA2" i="5" s="1"/>
  <c r="AC2" i="5" s="1"/>
  <c r="AG3" i="5" l="1"/>
  <c r="AG7" i="5"/>
  <c r="AW7" i="5" s="1"/>
  <c r="BC7" i="5" s="1"/>
  <c r="AG25" i="5"/>
  <c r="AG29" i="5"/>
  <c r="AG38" i="5"/>
  <c r="AG42" i="5"/>
  <c r="AV2" i="5"/>
  <c r="AV6" i="5"/>
  <c r="AW6" i="5" s="1"/>
  <c r="AV7" i="5"/>
  <c r="AV8" i="5"/>
  <c r="AW8" i="5" s="1"/>
  <c r="AV16" i="5"/>
  <c r="AV25" i="5"/>
  <c r="AW25" i="5" s="1"/>
  <c r="AV29" i="5"/>
  <c r="AW29" i="5" s="1"/>
  <c r="AV40" i="5"/>
  <c r="AV43" i="5"/>
  <c r="AV12" i="5"/>
  <c r="AV18" i="5"/>
  <c r="AG20" i="5"/>
  <c r="AG21" i="5"/>
  <c r="AV22" i="5"/>
  <c r="AW22" i="5" s="1"/>
  <c r="AV23" i="5"/>
  <c r="AG33" i="5"/>
  <c r="AG34" i="5"/>
  <c r="AV36" i="5"/>
  <c r="AG41" i="5"/>
  <c r="AW21" i="5"/>
  <c r="AX21" i="5" s="1"/>
  <c r="AV5" i="5"/>
  <c r="AW5" i="5" s="1"/>
  <c r="AV21" i="5"/>
  <c r="AV34" i="5"/>
  <c r="AW34" i="5" s="1"/>
  <c r="AV41" i="5"/>
  <c r="AV42" i="5"/>
  <c r="AV3" i="5"/>
  <c r="AV10" i="5"/>
  <c r="AW10" i="5" s="1"/>
  <c r="AV14" i="5"/>
  <c r="AW14" i="5" s="1"/>
  <c r="AV19" i="5"/>
  <c r="AW19" i="5" s="1"/>
  <c r="AW23" i="5"/>
  <c r="BC23" i="5" s="1"/>
  <c r="AV33" i="5"/>
  <c r="AW33" i="5" s="1"/>
  <c r="AW43" i="5"/>
  <c r="BC43" i="5" s="1"/>
  <c r="AG2" i="5"/>
  <c r="AW2" i="5" s="1"/>
  <c r="AX2" i="5" s="1"/>
  <c r="AV4" i="5"/>
  <c r="AW4" i="5" s="1"/>
  <c r="AG9" i="5"/>
  <c r="AW9" i="5" s="1"/>
  <c r="AX9" i="5" s="1"/>
  <c r="AG11" i="5"/>
  <c r="AG12" i="5"/>
  <c r="AW12" i="5" s="1"/>
  <c r="AG16" i="5"/>
  <c r="AW16" i="5" s="1"/>
  <c r="AG17" i="5"/>
  <c r="AW17" i="5" s="1"/>
  <c r="BC17" i="5" s="1"/>
  <c r="AG18" i="5"/>
  <c r="AV20" i="5"/>
  <c r="AV24" i="5"/>
  <c r="AW24" i="5" s="1"/>
  <c r="AG26" i="5"/>
  <c r="AW26" i="5" s="1"/>
  <c r="AV30" i="5"/>
  <c r="AW30" i="5" s="1"/>
  <c r="AX30" i="5" s="1"/>
  <c r="AG31" i="5"/>
  <c r="AV32" i="5"/>
  <c r="AW32" i="5" s="1"/>
  <c r="AV35" i="5"/>
  <c r="AW35" i="5" s="1"/>
  <c r="AV38" i="5"/>
  <c r="AG39" i="5"/>
  <c r="AW39" i="5" s="1"/>
  <c r="AX39" i="5" s="1"/>
  <c r="AG40" i="5"/>
  <c r="AX17" i="5"/>
  <c r="AX13" i="5"/>
  <c r="BC13" i="5"/>
  <c r="AX28" i="5"/>
  <c r="BC28" i="5"/>
  <c r="AW36" i="5"/>
  <c r="AX37" i="5"/>
  <c r="BC37" i="5"/>
  <c r="AX43" i="5"/>
  <c r="AW41" i="5"/>
  <c r="AV11" i="5"/>
  <c r="AV27" i="5"/>
  <c r="AW27" i="5" s="1"/>
  <c r="AV15" i="5"/>
  <c r="AW15" i="5" s="1"/>
  <c r="AV31" i="5"/>
  <c r="AW31" i="5" s="1"/>
  <c r="AW40" i="5" l="1"/>
  <c r="BC40" i="5" s="1"/>
  <c r="BC9" i="5"/>
  <c r="BC21" i="5"/>
  <c r="AW20" i="5"/>
  <c r="AW3" i="5"/>
  <c r="AX3" i="5" s="1"/>
  <c r="AW38" i="5"/>
  <c r="AX38" i="5" s="1"/>
  <c r="AW18" i="5"/>
  <c r="AW42" i="5"/>
  <c r="BC22" i="5"/>
  <c r="AX22" i="5"/>
  <c r="BC25" i="5"/>
  <c r="AX25" i="5"/>
  <c r="BC6" i="5"/>
  <c r="AX6" i="5"/>
  <c r="BC10" i="5"/>
  <c r="AX10" i="5"/>
  <c r="AX29" i="5"/>
  <c r="BC29" i="5"/>
  <c r="AX7" i="5"/>
  <c r="BC39" i="5"/>
  <c r="AX23" i="5"/>
  <c r="AW11" i="5"/>
  <c r="AX11" i="5" s="1"/>
  <c r="AX35" i="5"/>
  <c r="BC35" i="5"/>
  <c r="AX33" i="5"/>
  <c r="BC33" i="5"/>
  <c r="AX42" i="5"/>
  <c r="BC42" i="5"/>
  <c r="AX32" i="5"/>
  <c r="BC32" i="5"/>
  <c r="BC24" i="5"/>
  <c r="AX24" i="5"/>
  <c r="BC4" i="5"/>
  <c r="AX4" i="5"/>
  <c r="BC20" i="5"/>
  <c r="AX20" i="5"/>
  <c r="AX34" i="5"/>
  <c r="BC34" i="5"/>
  <c r="AX5" i="5"/>
  <c r="BC5" i="5"/>
  <c r="AX12" i="5"/>
  <c r="BC12" i="5"/>
  <c r="AX40" i="5"/>
  <c r="BC30" i="5"/>
  <c r="BC2" i="5"/>
  <c r="BC31" i="5"/>
  <c r="AX31" i="5"/>
  <c r="BC3" i="5"/>
  <c r="BC26" i="5"/>
  <c r="AX26" i="5"/>
  <c r="BC19" i="5"/>
  <c r="AX19" i="5"/>
  <c r="BC36" i="5"/>
  <c r="AX36" i="5"/>
  <c r="AX16" i="5"/>
  <c r="BC16" i="5"/>
  <c r="BC15" i="5"/>
  <c r="AX15" i="5"/>
  <c r="AX41" i="5"/>
  <c r="BC41" i="5"/>
  <c r="BC27" i="5"/>
  <c r="AX27" i="5"/>
  <c r="BC8" i="5"/>
  <c r="AX8" i="5"/>
  <c r="AX14" i="5"/>
  <c r="BC14" i="5"/>
  <c r="BC38" i="5" l="1"/>
  <c r="AX18" i="5"/>
  <c r="BC18" i="5"/>
  <c r="BC11" i="5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<sst xmlns="http://schemas.openxmlformats.org/spreadsheetml/2006/main" count="644" uniqueCount="163">
  <si>
    <t>Brand</t>
  </si>
  <si>
    <t>Comfort Spaces</t>
  </si>
  <si>
    <t>Licensor</t>
  </si>
  <si>
    <t>SHEET/SHEET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</si>
  <si>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</si>
  <si>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</si>
  <si>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</si>
  <si>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</si>
  <si>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</si>
  <si>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</si>
  <si>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</si>
  <si>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</si>
  <si>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</si>
  <si>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</si>
  <si>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</si>
  <si>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</si>
  <si>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</si>
  <si>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</si>
  <si>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</si>
  <si>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</si>
  <si>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</si>
  <si>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</si>
  <si>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</si>
  <si>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</si>
  <si>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</si>
  <si>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</si>
  <si>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</si>
  <si>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</si>
  <si>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</si>
  <si>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</si>
  <si>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</si>
  <si>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</si>
  <si>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</si>
  <si>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</si>
  <si>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</si>
  <si>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</si>
  <si>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</si>
  <si>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</si>
  <si>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</si>
  <si>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</si>
  <si>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</si>
  <si>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</si>
  <si>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</si>
  <si>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</si>
  <si>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</si>
  <si>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</si>
  <si>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</si>
  <si>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</si>
  <si>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</si>
  <si>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</si>
  <si>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</si>
  <si>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</si>
  <si>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</si>
  <si>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</si>
  <si>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</si>
  <si>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</si>
  <si>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</si>
  <si>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</si>
  <si>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Cotton 144TC|Cotton 144TC|Cotton 144TC</t>
  </si>
  <si>
    <t>100% cotton 144TC Print sheet set</t>
  </si>
  <si>
    <t>144TC Cotton Sheets</t>
  </si>
  <si>
    <t>100% cotton</t>
  </si>
  <si>
    <t>100% cotton, Print</t>
  </si>
  <si>
    <t>Bow Blue</t>
  </si>
  <si>
    <t>Set</t>
  </si>
  <si>
    <t>Normal</t>
  </si>
  <si>
    <t>6302.21.9020</t>
  </si>
  <si>
    <t>Cal king: 108x102"/20x40"(2)/72x84"+14"</t>
  </si>
  <si>
    <t>Floral Bouquet Yellow</t>
  </si>
  <si>
    <t>Floral Taupe</t>
  </si>
  <si>
    <t>Holiday Floral Red &amp; Green</t>
  </si>
  <si>
    <t>Polka Dots Red</t>
  </si>
  <si>
    <t>Soft Garden Multi</t>
  </si>
  <si>
    <t>Wesley Blue</t>
  </si>
  <si>
    <t>CS20-1990</t>
  </si>
  <si>
    <t>CS20-1991</t>
  </si>
  <si>
    <t>CS20-1992</t>
  </si>
  <si>
    <t>CS20-1993</t>
  </si>
  <si>
    <t>CS20-1994</t>
  </si>
  <si>
    <t>CS20-1995</t>
  </si>
  <si>
    <t>CS20-1996</t>
  </si>
  <si>
    <t>CS20-1997</t>
  </si>
  <si>
    <t>CS20-1998</t>
  </si>
  <si>
    <t>CS20-1999</t>
  </si>
  <si>
    <t>CS20-2000</t>
  </si>
  <si>
    <t>CS20-2001</t>
  </si>
  <si>
    <t>CS20-2002</t>
  </si>
  <si>
    <t>CS20-2003</t>
  </si>
  <si>
    <t>CS20-2004</t>
  </si>
  <si>
    <t>CS20-2005</t>
  </si>
  <si>
    <t>CS20-2006</t>
  </si>
  <si>
    <t>CS20-2007</t>
  </si>
  <si>
    <t>CS20-1989</t>
    <phoneticPr fontId="12" type="noConversion"/>
  </si>
  <si>
    <t>CS20-2008</t>
  </si>
  <si>
    <t>CS20-2009</t>
  </si>
  <si>
    <t>CS20-2010</t>
  </si>
  <si>
    <t>CS20-2011</t>
  </si>
  <si>
    <t>CS20-2012</t>
  </si>
  <si>
    <t>CS20-2013</t>
  </si>
  <si>
    <t>CS20-2014</t>
  </si>
  <si>
    <t>CS20-2015</t>
  </si>
  <si>
    <t>CS20-2016</t>
  </si>
  <si>
    <t>CS20-2017</t>
  </si>
  <si>
    <t>CS20-2018</t>
  </si>
  <si>
    <t>CS20-2019</t>
  </si>
  <si>
    <t>CS20-2020</t>
  </si>
  <si>
    <t>CS20-2021</t>
  </si>
  <si>
    <t>CS20-2022</t>
  </si>
  <si>
    <t>CS20-2023</t>
  </si>
  <si>
    <t>CS20-2024</t>
  </si>
  <si>
    <t>CS20-2025</t>
  </si>
  <si>
    <t>CS20-2026</t>
  </si>
  <si>
    <t>CS20-2027</t>
  </si>
  <si>
    <t>CS20-2028</t>
  </si>
  <si>
    <t>CS20-2029</t>
  </si>
  <si>
    <t>CS20-2030</t>
  </si>
  <si>
    <t>Twin:   66x96/39x75+12/20x30"--1pc</t>
  </si>
  <si>
    <t>Txl: 66x96"/39x80"+12/20x30"--1pc</t>
  </si>
  <si>
    <t>Full:  81x96/54x75+14/20x30"-1pair</t>
  </si>
  <si>
    <t>Queen: 90x102/60x80+14/20x30"--1pair</t>
  </si>
  <si>
    <t>King: 108x102/78x80+14/20x40"--1pair</t>
  </si>
  <si>
    <t>022164798906</t>
    <phoneticPr fontId="11" type="noConversion"/>
  </si>
  <si>
    <t>022164798913</t>
    <phoneticPr fontId="11" type="noConversion"/>
  </si>
  <si>
    <t>022164798920</t>
    <phoneticPr fontId="11" type="noConversion"/>
  </si>
  <si>
    <t>022164798937</t>
    <phoneticPr fontId="11" type="noConversion"/>
  </si>
  <si>
    <t>022164798944</t>
    <phoneticPr fontId="11" type="noConversion"/>
  </si>
  <si>
    <t>022164798951</t>
    <phoneticPr fontId="11" type="noConversion"/>
  </si>
  <si>
    <t>022164798968</t>
    <phoneticPr fontId="11" type="noConversion"/>
  </si>
  <si>
    <t>022164798975</t>
    <phoneticPr fontId="11" type="noConversion"/>
  </si>
  <si>
    <t>022164798982</t>
    <phoneticPr fontId="11" type="noConversion"/>
  </si>
  <si>
    <t>022164798999</t>
    <phoneticPr fontId="11" type="noConversion"/>
  </si>
  <si>
    <t>022164799002</t>
    <phoneticPr fontId="11" type="noConversion"/>
  </si>
  <si>
    <t>022164799019</t>
    <phoneticPr fontId="11" type="noConversion"/>
  </si>
  <si>
    <t>022164799026</t>
    <phoneticPr fontId="11" type="noConversion"/>
  </si>
  <si>
    <t>022164799033</t>
    <phoneticPr fontId="11" type="noConversion"/>
  </si>
  <si>
    <t>022164799040</t>
    <phoneticPr fontId="11" type="noConversion"/>
  </si>
  <si>
    <t>022164799057</t>
    <phoneticPr fontId="11" type="noConversion"/>
  </si>
  <si>
    <t>022164799064</t>
    <phoneticPr fontId="11" type="noConversion"/>
  </si>
  <si>
    <t>022164799071</t>
    <phoneticPr fontId="11" type="noConversion"/>
  </si>
  <si>
    <t>022164799088</t>
    <phoneticPr fontId="11" type="noConversion"/>
  </si>
  <si>
    <t>022164799095</t>
    <phoneticPr fontId="11" type="noConversion"/>
  </si>
  <si>
    <t>022164799101</t>
    <phoneticPr fontId="11" type="noConversion"/>
  </si>
  <si>
    <t>022164799118</t>
    <phoneticPr fontId="11" type="noConversion"/>
  </si>
  <si>
    <t>022164799125</t>
    <phoneticPr fontId="11" type="noConversion"/>
  </si>
  <si>
    <t>022164799132</t>
    <phoneticPr fontId="11" type="noConversion"/>
  </si>
  <si>
    <t>022164799149</t>
    <phoneticPr fontId="11" type="noConversion"/>
  </si>
  <si>
    <t>022164799156</t>
    <phoneticPr fontId="11" type="noConversion"/>
  </si>
  <si>
    <t>022164799163</t>
    <phoneticPr fontId="11" type="noConversion"/>
  </si>
  <si>
    <t>022164799170</t>
    <phoneticPr fontId="11" type="noConversion"/>
  </si>
  <si>
    <t>022164799187</t>
    <phoneticPr fontId="11" type="noConversion"/>
  </si>
  <si>
    <t>022164799194</t>
    <phoneticPr fontId="11" type="noConversion"/>
  </si>
  <si>
    <t>022164799200</t>
    <phoneticPr fontId="11" type="noConversion"/>
  </si>
  <si>
    <t>022164799217</t>
    <phoneticPr fontId="11" type="noConversion"/>
  </si>
  <si>
    <t>022164799224</t>
    <phoneticPr fontId="11" type="noConversion"/>
  </si>
  <si>
    <t>022164799231</t>
    <phoneticPr fontId="11" type="noConversion"/>
  </si>
  <si>
    <t>022164799248</t>
    <phoneticPr fontId="11" type="noConversion"/>
  </si>
  <si>
    <t>022164799255</t>
    <phoneticPr fontId="11" type="noConversion"/>
  </si>
  <si>
    <t>022164799262</t>
    <phoneticPr fontId="11" type="noConversion"/>
  </si>
  <si>
    <t>022164799279</t>
    <phoneticPr fontId="11" type="noConversion"/>
  </si>
  <si>
    <t>022164799286</t>
    <phoneticPr fontId="11" type="noConversion"/>
  </si>
  <si>
    <t>022164799293</t>
    <phoneticPr fontId="11" type="noConversion"/>
  </si>
  <si>
    <t>022164799309</t>
    <phoneticPr fontId="11" type="noConversion"/>
  </si>
  <si>
    <t>022164799316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</si>
</sst>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_ \¥* #,##0.00_ ;_ \¥* \-#,##0.00_ ;_ \¥* &quot;-&quot;??_ ;_ @_ "/>
    <numFmt numFmtId="178" formatCode="_(* #,##0.00_);_(* \(#,##0.00\);_(* &quot;-&quot;??_);_(@_)"/>
    <numFmt numFmtId="179" formatCode="&quot;$&quot;#,##0.00"/>
    <numFmt numFmtId="180" formatCode="0.0%"/>
    <numFmt numFmtId="181" formatCode="0.0"/>
    <numFmt numFmtId="182" formatCode="0.000"/>
    <numFmt numFmtId="0" formatCode="[$$-409]#,##0.00;\-[$$-409]#,##0.00"/>
  </numFmts>
  <fonts count="13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等线"/>
      <charset val="134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4">
    <xf numFmtId="0" fontId="0" fillId="0" borderId="0"/>
    <xf numFmtId="176" fontId="3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8" fillId="0" borderId="0"/>
    <xf numFmtId="0" fontId="5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5" applyAlignment="1">
      <alignment wrapText="1"/>
    </xf>
    <xf numFmtId="0" fontId="2" fillId="0" borderId="1" xfId="5" applyBorder="1"/>
    <xf numFmtId="0" fontId="2" fillId="0" borderId="0" xfId="5" applyAlignment="1">
      <alignment horizontal="center" wrapText="1"/>
    </xf>
    <xf numFmtId="179" fontId="2" fillId="0" borderId="0" xfId="5" applyNumberFormat="1" applyAlignment="1">
      <alignment wrapText="1"/>
    </xf>
    <xf numFmtId="181" fontId="2" fillId="0" borderId="0" xfId="5" applyNumberFormat="1" applyAlignment="1">
      <alignment wrapText="1"/>
    </xf>
    <xf numFmtId="2" fontId="2" fillId="0" borderId="0" xfId="5" applyNumberFormat="1" applyAlignment="1">
      <alignment wrapText="1"/>
    </xf>
    <xf numFmtId="1" fontId="2" fillId="0" borderId="0" xfId="5" applyNumberFormat="1" applyAlignment="1">
      <alignment wrapText="1"/>
    </xf>
    <xf numFmtId="182" fontId="2" fillId="0" borderId="0" xfId="5" applyNumberFormat="1" applyAlignment="1">
      <alignment wrapText="1"/>
    </xf>
    <xf numFmtId="10" fontId="2" fillId="0" borderId="0" xfId="5" applyNumberFormat="1" applyAlignment="1">
      <alignment wrapText="1"/>
    </xf>
    <xf numFmtId="1" fontId="2" fillId="0" borderId="1" xfId="5" applyNumberFormat="1" applyBorder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4" borderId="1" xfId="5" applyFont="1" applyFill="1" applyBorder="1" applyAlignment="1">
      <alignment horizontal="center" wrapText="1"/>
    </xf>
    <xf numFmtId="0" fontId="4" fillId="4" borderId="1" xfId="5" applyFont="1" applyFill="1" applyBorder="1" applyAlignment="1">
      <alignment horizontal="center" wrapText="1"/>
    </xf>
    <xf numFmtId="0" fontId="4" fillId="3" borderId="1" xfId="5" applyFont="1" applyFill="1" applyBorder="1" applyAlignment="1">
      <alignment horizontal="center" wrapText="1"/>
    </xf>
    <xf numFmtId="0" fontId="1" fillId="3" borderId="1" xfId="5" applyFont="1" applyFill="1" applyBorder="1" applyAlignment="1">
      <alignment horizontal="center" wrapText="1"/>
    </xf>
    <xf numFmtId="2" fontId="7" fillId="5" borderId="1" xfId="6" applyNumberFormat="1" applyFont="1" applyFill="1" applyBorder="1" applyAlignment="1">
      <alignment wrapText="1"/>
    </xf>
    <xf numFmtId="179" fontId="1" fillId="6" borderId="2" xfId="5" applyNumberFormat="1" applyFont="1" applyFill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181" fontId="1" fillId="0" borderId="1" xfId="5" applyNumberFormat="1" applyFont="1" applyBorder="1" applyAlignment="1">
      <alignment horizontal="center"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82" fontId="7" fillId="0" borderId="1" xfId="6" applyNumberFormat="1" applyFont="1" applyBorder="1" applyAlignment="1">
      <alignment wrapText="1"/>
    </xf>
    <xf numFmtId="2" fontId="6" fillId="0" borderId="1" xfId="6" applyNumberFormat="1" applyFont="1" applyBorder="1" applyAlignment="1">
      <alignment wrapText="1"/>
    </xf>
    <xf numFmtId="1" fontId="7" fillId="0" borderId="1" xfId="6" applyNumberFormat="1" applyFont="1" applyBorder="1" applyAlignment="1">
      <alignment wrapText="1"/>
    </xf>
    <xf numFmtId="179" fontId="7" fillId="0" borderId="1" xfId="6" applyNumberFormat="1" applyFont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79" fontId="7" fillId="3" borderId="1" xfId="6" applyNumberFormat="1" applyFont="1" applyFill="1" applyBorder="1" applyAlignment="1">
      <alignment wrapText="1"/>
    </xf>
    <xf numFmtId="179" fontId="7" fillId="2" borderId="1" xfId="6" applyNumberFormat="1" applyFont="1" applyFill="1" applyBorder="1" applyAlignment="1">
      <alignment wrapText="1"/>
    </xf>
    <xf numFmtId="10" fontId="7" fillId="2" borderId="1" xfId="6" applyNumberFormat="1" applyFont="1" applyFill="1" applyBorder="1" applyAlignment="1">
      <alignment wrapText="1"/>
    </xf>
    <xf numFmtId="179" fontId="6" fillId="7" borderId="1" xfId="6" applyNumberFormat="1" applyFont="1" applyFill="1" applyBorder="1" applyAlignment="1">
      <alignment wrapText="1"/>
    </xf>
    <xf numFmtId="179" fontId="1" fillId="2" borderId="1" xfId="5" applyNumberFormat="1" applyFont="1" applyFill="1" applyBorder="1" applyAlignment="1">
      <alignment horizontal="center" wrapText="1"/>
    </xf>
    <xf numFmtId="0" fontId="2" fillId="0" borderId="1" xfId="5" applyBorder="1" applyAlignment="1">
      <alignment wrapText="1"/>
    </xf>
    <xf numFmtId="0" fontId="2" fillId="0" borderId="1" xfId="5" applyNumberFormat="1" applyBorder="1"/>
    <xf numFmtId="0" fontId="0" fillId="3" borderId="1" xfId="0" applyFont="1" applyFill="1" applyBorder="1" applyAlignment="1">
      <alignment wrapText="1"/>
    </xf>
    <xf numFmtId="181" fontId="2" fillId="0" borderId="1" xfId="5" applyNumberFormat="1" applyBorder="1" applyAlignment="1">
      <alignment wrapText="1"/>
    </xf>
    <xf numFmtId="2" fontId="2" fillId="0" borderId="1" xfId="5" applyNumberFormat="1" applyBorder="1" applyAlignment="1">
      <alignment wrapText="1"/>
    </xf>
    <xf numFmtId="182" fontId="2" fillId="8" borderId="1" xfId="5" applyNumberFormat="1" applyFill="1" applyBorder="1" applyAlignment="1">
      <alignment wrapText="1"/>
    </xf>
    <xf numFmtId="2" fontId="2" fillId="0" borderId="1" xfId="5" applyNumberFormat="1" applyBorder="1"/>
    <xf numFmtId="1" fontId="2" fillId="8" borderId="1" xfId="5" applyNumberFormat="1" applyFill="1" applyBorder="1"/>
    <xf numFmtId="3" fontId="2" fillId="0" borderId="1" xfId="5" applyNumberFormat="1" applyBorder="1"/>
    <xf numFmtId="179" fontId="2" fillId="8" borderId="1" xfId="5" applyNumberFormat="1" applyFill="1" applyBorder="1" applyAlignment="1">
      <alignment wrapText="1"/>
    </xf>
    <xf numFmtId="180" fontId="2" fillId="0" borderId="1" xfId="5" applyNumberFormat="1" applyBorder="1" applyAlignment="1">
      <alignment wrapText="1"/>
    </xf>
    <xf numFmtId="10" fontId="2" fillId="0" borderId="1" xfId="5" applyNumberFormat="1" applyBorder="1"/>
    <xf numFmtId="179" fontId="2" fillId="8" borderId="1" xfId="5" applyNumberFormat="1" applyFill="1" applyBorder="1"/>
    <xf numFmtId="10" fontId="0" fillId="8" borderId="1" xfId="11" applyNumberFormat="1" applyFont="1" applyFill="1" applyBorder="1" applyAlignment="1"/>
    <xf numFmtId="1" fontId="2" fillId="0" borderId="1" xfId="5" applyNumberFormat="1" applyBorder="1"/>
    <xf numFmtId="0" fontId="2" fillId="0" borderId="3" xfId="5" applyBorder="1" applyAlignment="1">
      <alignment wrapText="1"/>
    </xf>
    <xf numFmtId="0" fontId="2" fillId="0" borderId="3" xfId="5" applyBorder="1"/>
    <xf numFmtId="0" fontId="2" fillId="0" borderId="3" xfId="5" applyNumberFormat="1" applyBorder="1"/>
    <xf numFmtId="181" fontId="2" fillId="0" borderId="3" xfId="5" applyNumberFormat="1" applyBorder="1" applyAlignment="1">
      <alignment wrapText="1"/>
    </xf>
    <xf numFmtId="2" fontId="2" fillId="0" borderId="3" xfId="5" applyNumberFormat="1" applyBorder="1" applyAlignment="1">
      <alignment wrapText="1"/>
    </xf>
    <xf numFmtId="1" fontId="2" fillId="0" borderId="3" xfId="5" applyNumberFormat="1" applyBorder="1" applyAlignment="1">
      <alignment wrapText="1"/>
    </xf>
    <xf numFmtId="182" fontId="2" fillId="8" borderId="3" xfId="5" applyNumberFormat="1" applyFill="1" applyBorder="1" applyAlignment="1">
      <alignment wrapText="1"/>
    </xf>
    <xf numFmtId="2" fontId="2" fillId="0" borderId="3" xfId="5" applyNumberFormat="1" applyBorder="1"/>
    <xf numFmtId="1" fontId="2" fillId="8" borderId="3" xfId="5" applyNumberFormat="1" applyFill="1" applyBorder="1"/>
    <xf numFmtId="3" fontId="2" fillId="0" borderId="3" xfId="5" applyNumberFormat="1" applyBorder="1"/>
    <xf numFmtId="179" fontId="2" fillId="8" borderId="3" xfId="5" applyNumberFormat="1" applyFill="1" applyBorder="1" applyAlignment="1">
      <alignment wrapText="1"/>
    </xf>
    <xf numFmtId="180" fontId="2" fillId="0" borderId="3" xfId="5" applyNumberFormat="1" applyBorder="1" applyAlignment="1">
      <alignment wrapText="1"/>
    </xf>
    <xf numFmtId="179" fontId="2" fillId="8" borderId="3" xfId="5" applyNumberFormat="1" applyFill="1" applyBorder="1"/>
    <xf numFmtId="10" fontId="2" fillId="0" borderId="3" xfId="5" applyNumberFormat="1" applyBorder="1"/>
    <xf numFmtId="10" fontId="0" fillId="8" borderId="3" xfId="11" applyNumberFormat="1" applyFont="1" applyFill="1" applyBorder="1" applyAlignment="1"/>
    <xf numFmtId="1" fontId="2" fillId="0" borderId="3" xfId="5" applyNumberFormat="1" applyBorder="1"/>
    <xf numFmtId="0" fontId="2" fillId="0" borderId="4" xfId="5" applyBorder="1" applyAlignment="1">
      <alignment wrapText="1"/>
    </xf>
    <xf numFmtId="0" fontId="2" fillId="0" borderId="4" xfId="5" applyBorder="1"/>
    <xf numFmtId="0" fontId="2" fillId="0" borderId="4" xfId="5" applyNumberFormat="1" applyBorder="1"/>
    <xf numFmtId="181" fontId="2" fillId="0" borderId="4" xfId="5" applyNumberFormat="1" applyBorder="1" applyAlignment="1">
      <alignment wrapText="1"/>
    </xf>
    <xf numFmtId="2" fontId="2" fillId="0" borderId="4" xfId="5" applyNumberFormat="1" applyBorder="1" applyAlignment="1">
      <alignment wrapText="1"/>
    </xf>
    <xf numFmtId="1" fontId="2" fillId="0" borderId="4" xfId="5" applyNumberFormat="1" applyBorder="1" applyAlignment="1">
      <alignment wrapText="1"/>
    </xf>
    <xf numFmtId="182" fontId="2" fillId="8" borderId="4" xfId="5" applyNumberFormat="1" applyFill="1" applyBorder="1" applyAlignment="1">
      <alignment wrapText="1"/>
    </xf>
    <xf numFmtId="2" fontId="2" fillId="0" borderId="4" xfId="5" applyNumberFormat="1" applyBorder="1"/>
    <xf numFmtId="1" fontId="2" fillId="8" borderId="4" xfId="5" applyNumberFormat="1" applyFill="1" applyBorder="1"/>
    <xf numFmtId="3" fontId="2" fillId="0" borderId="4" xfId="5" applyNumberFormat="1" applyBorder="1"/>
    <xf numFmtId="179" fontId="2" fillId="8" borderId="4" xfId="5" applyNumberFormat="1" applyFill="1" applyBorder="1" applyAlignment="1">
      <alignment wrapText="1"/>
    </xf>
    <xf numFmtId="180" fontId="2" fillId="0" borderId="4" xfId="5" applyNumberFormat="1" applyBorder="1" applyAlignment="1">
      <alignment wrapText="1"/>
    </xf>
    <xf numFmtId="179" fontId="2" fillId="8" borderId="4" xfId="5" applyNumberFormat="1" applyFill="1" applyBorder="1"/>
    <xf numFmtId="10" fontId="2" fillId="0" borderId="4" xfId="5" applyNumberFormat="1" applyBorder="1"/>
    <xf numFmtId="10" fontId="0" fillId="8" borderId="4" xfId="11" applyNumberFormat="1" applyFont="1" applyFill="1" applyBorder="1" applyAlignment="1"/>
    <xf numFmtId="1" fontId="2" fillId="0" borderId="4" xfId="5" applyNumberFormat="1" applyBorder="1"/>
    <xf numFmtId="0" fontId="2" fillId="0" borderId="7" xfId="5" applyBorder="1" applyAlignment="1">
      <alignment wrapText="1"/>
    </xf>
    <xf numFmtId="0" fontId="2" fillId="0" borderId="2" xfId="5" applyNumberFormat="1" applyBorder="1" applyAlignment="1">
      <alignment horizontal="center" wrapText="1"/>
    </xf>
    <xf numFmtId="0" fontId="2" fillId="0" borderId="6" xfId="5" applyNumberFormat="1" applyBorder="1" applyAlignment="1">
      <alignment horizontal="center" wrapText="1"/>
    </xf>
    <xf numFmtId="0" fontId="2" fillId="0" borderId="5" xfId="5" applyNumberFormat="1" applyBorder="1" applyAlignment="1">
      <alignment horizontal="center" wrapText="1"/>
    </xf>
    <xf numFmtId="0" fontId="2" fillId="0" borderId="0" xfId="5" applyNumberFormat="1" applyAlignment="1">
      <alignment horizontal="center" wrapText="1"/>
    </xf>
    <xf numFmtId="0" fontId="2" fillId="0" borderId="1" xfId="5" applyNumberFormat="1" applyBorder="1"/>
    <xf numFmtId="0" fontId="3" fillId="0" borderId="1" xfId="3" applyNumberFormat="1" applyFont="1" applyFill="1" applyBorder="1" applyAlignment="1">
      <alignment vertical="center"/>
    </xf>
    <xf numFmtId="0" fontId="2" fillId="0" borderId="3" xfId="5" applyNumberFormat="1" applyBorder="1"/>
    <xf numFmtId="0" fontId="3" fillId="0" borderId="3" xfId="3" applyNumberFormat="1" applyFont="1" applyFill="1" applyBorder="1" applyAlignment="1">
      <alignment vertical="center"/>
    </xf>
    <xf numFmtId="0" fontId="2" fillId="0" borderId="4" xfId="5" applyNumberFormat="1" applyBorder="1"/>
    <xf numFmtId="0" fontId="3" fillId="0" borderId="4" xfId="3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wrapText="1"/>
    </xf>
  </cellXfs>
  <cellStyles count="24">
    <cellStyle name="Currency 2 2 2" xfId="1"/>
    <cellStyle name="Currency 45" xfId="2"/>
    <cellStyle name="Currency 5 3" xfId="3"/>
    <cellStyle name="Currency_Sheet1 2" xfId="4"/>
    <cellStyle name="Normal 2" xfId="5"/>
    <cellStyle name="Normal 2 18 2" xfId="6"/>
    <cellStyle name="Normal 29 3" xfId="7"/>
    <cellStyle name="Normal 296" xfId="8"/>
    <cellStyle name="Normal 35" xfId="9"/>
    <cellStyle name="Normal_2010 NY-showroom sheet set for JCP 0330" xfId="10"/>
    <cellStyle name="Percent 2" xfId="11"/>
    <cellStyle name="Percent 2 2 2" xfId="12"/>
    <cellStyle name="Percent 7 2" xfId="13"/>
    <cellStyle name="Style 1" xfId="14"/>
    <cellStyle name="Style 1 2 2 2 3" xfId="15"/>
    <cellStyle name="百分比 2" xfId="16"/>
    <cellStyle name="常规" xfId="0" builtinId="0"/>
    <cellStyle name="常规 16" xfId="17"/>
    <cellStyle name="常规 2" xfId="18"/>
    <cellStyle name="常规 3" xfId="19"/>
    <cellStyle name="货币 2" xfId="20"/>
    <cellStyle name="千位分隔 2" xfId="21"/>
    <cellStyle name="样式 1 2" xfId="22"/>
    <cellStyle name="样式 1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29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</xdr:colOff>
      <xdr:row>1</xdr:row>
      <xdr:rowOff>57150</xdr:rowOff>
    </xdr:from>
    <xdr:to>
      <xdr:col>2</xdr:col>
      <xdr:colOff>2567</xdr:colOff>
      <xdr:row>6</xdr:row>
      <xdr:rowOff>81280</xdr:rowOff>
    </xdr:to>
    <xdr:pic>
      <xdr:nvPicPr>
        <xdr:cNvPr id="10" name="ID_FD78764317D74043BBBE3CC36EF2A37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5" y="129032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7</xdr:row>
      <xdr:rowOff>67945</xdr:rowOff>
    </xdr:from>
    <xdr:to>
      <xdr:col>2</xdr:col>
      <xdr:colOff>2567</xdr:colOff>
      <xdr:row>12</xdr:row>
      <xdr:rowOff>92075</xdr:rowOff>
    </xdr:to>
    <xdr:pic>
      <xdr:nvPicPr>
        <xdr:cNvPr id="11" name="ID_4BE46F8C3F4F43D28B24CA7DA7243D1E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" y="241554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13</xdr:row>
      <xdr:rowOff>79375</xdr:rowOff>
    </xdr:from>
    <xdr:to>
      <xdr:col>2</xdr:col>
      <xdr:colOff>2567</xdr:colOff>
      <xdr:row>18</xdr:row>
      <xdr:rowOff>103505</xdr:rowOff>
    </xdr:to>
    <xdr:pic>
      <xdr:nvPicPr>
        <xdr:cNvPr id="12" name="ID_4B4E73598C2F49069600BB2398EE531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235" y="3541395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19</xdr:row>
      <xdr:rowOff>89535</xdr:rowOff>
    </xdr:from>
    <xdr:to>
      <xdr:col>2</xdr:col>
      <xdr:colOff>2567</xdr:colOff>
      <xdr:row>24</xdr:row>
      <xdr:rowOff>113665</xdr:rowOff>
    </xdr:to>
    <xdr:pic>
      <xdr:nvPicPr>
        <xdr:cNvPr id="13" name="ID_43FC647C3AC648C99DE9ABF524555E5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7235" y="466598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25</xdr:row>
      <xdr:rowOff>100965</xdr:rowOff>
    </xdr:from>
    <xdr:to>
      <xdr:col>2</xdr:col>
      <xdr:colOff>2567</xdr:colOff>
      <xdr:row>30</xdr:row>
      <xdr:rowOff>125730</xdr:rowOff>
    </xdr:to>
    <xdr:pic>
      <xdr:nvPicPr>
        <xdr:cNvPr id="14" name="ID_E2731A6251964E99B40AF090210AC610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7235" y="5791835"/>
          <a:ext cx="935990" cy="94551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31</xdr:row>
      <xdr:rowOff>113030</xdr:rowOff>
    </xdr:from>
    <xdr:to>
      <xdr:col>2</xdr:col>
      <xdr:colOff>2567</xdr:colOff>
      <xdr:row>36</xdr:row>
      <xdr:rowOff>137795</xdr:rowOff>
    </xdr:to>
    <xdr:pic>
      <xdr:nvPicPr>
        <xdr:cNvPr id="15" name="ID_006B07F027C34925AAA938E8CBF6FFF0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7235" y="6918325"/>
          <a:ext cx="935990" cy="94551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37</xdr:row>
      <xdr:rowOff>125095</xdr:rowOff>
    </xdr:from>
    <xdr:to>
      <xdr:col>2</xdr:col>
      <xdr:colOff>2567</xdr:colOff>
      <xdr:row>42</xdr:row>
      <xdr:rowOff>149861</xdr:rowOff>
    </xdr:to>
    <xdr:pic>
      <xdr:nvPicPr>
        <xdr:cNvPr id="16" name="ID_D8065919902147E688C0BE575B096178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7235" y="8044815"/>
          <a:ext cx="935990" cy="945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4"/>
  <sheetViews>
    <sheetView tabSelected="1" zoomScale="94" zoomScaleNormal="94" workbookViewId="0">
      <selection activeCell="O2" sqref="O2:O43"/>
    </sheetView>
  </sheetViews>
  <sheetFormatPr defaultColWidth="9.140625" defaultRowHeight="15"/>
  <cols>
    <col min="1" max="1" width="10.140625" style="3" customWidth="1"/>
    <col min="2" max="2" width="14.42578125" style="1" customWidth="1"/>
    <col min="3" max="3" width="8.42578125" style="1" customWidth="1"/>
    <col min="4" max="4" width="14.5703125" style="1" customWidth="1"/>
    <col min="5" max="5" width="8.5703125" style="1" customWidth="1"/>
    <col min="6" max="6" width="17.85546875" style="1" customWidth="1"/>
    <col min="7" max="7" width="12.7109375" style="1" customWidth="1"/>
    <col min="8" max="8" width="32.28515625" style="1" customWidth="1"/>
    <col min="9" max="9" width="20.85546875" style="1" customWidth="1"/>
    <col min="10" max="10" width="12.140625" style="1" customWidth="1"/>
    <col min="11" max="11" width="18.28515625" style="1" customWidth="1"/>
    <col min="12" max="12" width="32.42578125" style="1" customWidth="1"/>
    <col min="13" max="13" width="24" style="1" customWidth="1"/>
    <col min="14" max="15" width="18.7109375" style="1" customWidth="1"/>
    <col min="16" max="17" width="8.85546875" style="1" customWidth="1"/>
    <col min="18" max="18" width="8.5703125" style="4" customWidth="1"/>
    <col min="19" max="19" width="9.42578125" style="1" customWidth="1"/>
    <col min="20" max="20" width="8.140625" style="5" customWidth="1"/>
    <col min="21" max="21" width="8.7109375" style="5" customWidth="1"/>
    <col min="22" max="22" width="7.140625" style="5" customWidth="1"/>
    <col min="23" max="23" width="9" style="6" customWidth="1"/>
    <col min="24" max="24" width="6.28515625" style="7" customWidth="1"/>
    <col min="25" max="25" width="10" style="8" customWidth="1"/>
    <col min="26" max="26" width="10" style="6" customWidth="1"/>
    <col min="27" max="27" width="9.85546875" style="7" customWidth="1"/>
    <col min="28" max="28" width="7.85546875" style="1" customWidth="1"/>
    <col min="29" max="29" width="8.85546875" style="4" customWidth="1"/>
    <col min="30" max="30" width="18.28515625" style="1" customWidth="1"/>
    <col min="31" max="31" width="8.42578125" style="9" customWidth="1"/>
    <col min="32" max="32" width="9" style="4" customWidth="1"/>
    <col min="33" max="33" width="8.42578125" style="4" customWidth="1"/>
    <col min="34" max="34" width="7.85546875" style="9" customWidth="1"/>
    <col min="35" max="35" width="8.28515625" style="4" customWidth="1"/>
    <col min="36" max="36" width="11.5703125" style="9" customWidth="1"/>
    <col min="37" max="37" width="10.85546875" style="4" customWidth="1"/>
    <col min="38" max="38" width="11.5703125" style="9" customWidth="1"/>
    <col min="39" max="39" width="10.85546875" style="4" customWidth="1"/>
    <col min="40" max="40" width="8.140625" style="9" customWidth="1"/>
    <col min="41" max="41" width="9.28515625" style="4" customWidth="1"/>
    <col min="42" max="42" width="8.140625" style="9" customWidth="1"/>
    <col min="43" max="43" width="9.28515625" style="4" customWidth="1"/>
    <col min="44" max="44" width="8.140625" style="9" customWidth="1"/>
    <col min="45" max="45" width="9.28515625" style="4" customWidth="1"/>
    <col min="46" max="46" width="8.140625" style="9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1" customWidth="1"/>
    <col min="53" max="53" width="12.7109375" style="1" customWidth="1"/>
    <col min="54" max="54" width="9.140625" style="1"/>
    <col min="55" max="55" width="11.5703125" style="4" customWidth="1"/>
    <col min="56" max="56" width="15" style="4" customWidth="1"/>
    <col min="57" max="16384" width="9.140625" style="1"/>
  </cols>
  <sheetData>
    <row r="1" spans="1:56" ht="68.099999999999994" customHeight="1">
      <c r="A1" s="11" t="s">
        <v>4</v>
      </c>
      <c r="B1" s="11" t="s">
        <v>5</v>
      </c>
      <c r="C1" s="12" t="s">
        <v>6</v>
      </c>
      <c r="D1" s="13" t="s">
        <v>0</v>
      </c>
      <c r="E1" s="13" t="s">
        <v>2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6" t="s">
        <v>18</v>
      </c>
      <c r="R1" s="17" t="s">
        <v>19</v>
      </c>
      <c r="S1" s="18" t="s">
        <v>20</v>
      </c>
      <c r="T1" s="19" t="s">
        <v>21</v>
      </c>
      <c r="U1" s="19" t="s">
        <v>22</v>
      </c>
      <c r="V1" s="19" t="s">
        <v>23</v>
      </c>
      <c r="W1" s="20" t="s">
        <v>24</v>
      </c>
      <c r="X1" s="21" t="s">
        <v>25</v>
      </c>
      <c r="Y1" s="22" t="s">
        <v>26</v>
      </c>
      <c r="Z1" s="23" t="s">
        <v>27</v>
      </c>
      <c r="AA1" s="24" t="s">
        <v>28</v>
      </c>
      <c r="AB1" s="11" t="s">
        <v>29</v>
      </c>
      <c r="AC1" s="25" t="s">
        <v>30</v>
      </c>
      <c r="AD1" s="11" t="s">
        <v>31</v>
      </c>
      <c r="AE1" s="26" t="s">
        <v>32</v>
      </c>
      <c r="AF1" s="27" t="s">
        <v>33</v>
      </c>
      <c r="AG1" s="25" t="s">
        <v>34</v>
      </c>
      <c r="AH1" s="26" t="s">
        <v>35</v>
      </c>
      <c r="AI1" s="25" t="s">
        <v>36</v>
      </c>
      <c r="AJ1" s="26" t="s">
        <v>37</v>
      </c>
      <c r="AK1" s="25" t="s">
        <v>38</v>
      </c>
      <c r="AL1" s="26" t="s">
        <v>39</v>
      </c>
      <c r="AM1" s="25" t="s">
        <v>40</v>
      </c>
      <c r="AN1" s="26" t="s">
        <v>41</v>
      </c>
      <c r="AO1" s="25" t="s">
        <v>42</v>
      </c>
      <c r="AP1" s="26" t="s">
        <v>43</v>
      </c>
      <c r="AQ1" s="25" t="s">
        <v>44</v>
      </c>
      <c r="AR1" s="26" t="s">
        <v>45</v>
      </c>
      <c r="AS1" s="25" t="s">
        <v>46</v>
      </c>
      <c r="AT1" s="26" t="s">
        <v>47</v>
      </c>
      <c r="AU1" s="25" t="s">
        <v>48</v>
      </c>
      <c r="AV1" s="25" t="s">
        <v>49</v>
      </c>
      <c r="AW1" s="28" t="s">
        <v>50</v>
      </c>
      <c r="AX1" s="29" t="s">
        <v>51</v>
      </c>
      <c r="AY1" s="30" t="s">
        <v>52</v>
      </c>
      <c r="AZ1" s="31" t="s">
        <v>53</v>
      </c>
      <c r="BA1" s="29" t="s">
        <v>54</v>
      </c>
      <c r="BB1" s="11" t="s">
        <v>55</v>
      </c>
      <c r="BC1" s="25" t="s">
        <v>56</v>
      </c>
      <c r="BD1" s="25" t="s">
        <v>57</v>
      </c>
    </row>
    <row r="2" spans="1:56">
      <c r="A2" s="80">
        <v>1</v>
      </c>
      <c r="B2" s="32"/>
      <c r="C2" s="32"/>
      <c r="D2" s="2" t="s">
        <v>1</v>
      </c>
      <c r="E2" s="2"/>
      <c r="F2" s="2" t="s">
        <v>3</v>
      </c>
      <c r="G2" s="33" t="s">
        <v>58</v>
      </c>
      <c r="H2" s="2" t="s">
        <v>59</v>
      </c>
      <c r="I2" s="33" t="s">
        <v>60</v>
      </c>
      <c r="J2" s="2" t="s">
        <v>61</v>
      </c>
      <c r="K2" s="32" t="s">
        <v>62</v>
      </c>
      <c r="L2" s="2" t="s">
        <v>116</v>
      </c>
      <c r="M2" s="2" t="s">
        <v>63</v>
      </c>
      <c r="N2" s="34" t="s">
        <v>92</v>
      </c>
      <c r="O2" s="90" t="s">
        <v>121</v>
      </c>
      <c r="P2" s="2" t="s">
        <v>64</v>
      </c>
      <c r="Q2" s="1">
        <v>6.68</v>
      </c>
      <c r="R2" s="4">
        <v>7.03</v>
      </c>
      <c r="S2" s="2" t="s">
        <v>65</v>
      </c>
      <c r="T2" s="35">
        <v>30</v>
      </c>
      <c r="U2" s="35">
        <v>26</v>
      </c>
      <c r="V2" s="35">
        <v>40</v>
      </c>
      <c r="W2" s="36"/>
      <c r="X2" s="10">
        <v>4</v>
      </c>
      <c r="Y2" s="37">
        <f t="shared" ref="Y2:Y43" si="0">IF(T2="","",T2*U2*V2/1000000)</f>
        <v>3.1E-2</v>
      </c>
      <c r="Z2" s="38">
        <v>56</v>
      </c>
      <c r="AA2" s="39">
        <f t="shared" ref="AA2:AA43" si="1">IF(X2="","",Z2/Y2*X2)</f>
        <v>7226</v>
      </c>
      <c r="AB2" s="40">
        <v>3500</v>
      </c>
      <c r="AC2" s="41">
        <f t="shared" ref="AC2:AC43" si="2">IF(ISERROR(AB2/AA2),"",AB2/AA2)</f>
        <v>0.48</v>
      </c>
      <c r="AD2" s="32" t="s">
        <v>66</v>
      </c>
      <c r="AE2" s="42">
        <v>0.16700000000000001</v>
      </c>
      <c r="AF2" s="41" t="str">
        <f>IF(ISERROR(#REF!*AE2),"",#REF!*AE2)</f>
        <v/>
      </c>
      <c r="AG2" s="41" t="str">
        <f>IF(ISERROR(#REF!+AC2+AF2),"",#REF!+AC2+AF2)</f>
        <v/>
      </c>
      <c r="AH2" s="43">
        <v>0.05</v>
      </c>
      <c r="AI2" s="44">
        <f t="shared" ref="AI2:AI43" si="3">IF(ISERROR(AY2*AH2),"",AY2*AH2)</f>
        <v>0.78</v>
      </c>
      <c r="AJ2" s="43">
        <v>0.08</v>
      </c>
      <c r="AK2" s="44">
        <f t="shared" ref="AK2:AK43" si="4">IF(ISERROR(AY2*AJ2),"",AY2*AJ2)</f>
        <v>1.25</v>
      </c>
      <c r="AL2" s="43">
        <v>0.1</v>
      </c>
      <c r="AM2" s="44">
        <f t="shared" ref="AM2:AM43" si="5">IF(ISERROR(AY2*AL2),"",AY2*AL2)</f>
        <v>1.56</v>
      </c>
      <c r="AN2" s="43">
        <v>0.1</v>
      </c>
      <c r="AO2" s="44">
        <f t="shared" ref="AO2:AO43" si="6">IF(ISERROR(AY2*AN2),"",AY2*AN2)</f>
        <v>1.56</v>
      </c>
      <c r="AP2" s="43">
        <v>7.0000000000000007E-2</v>
      </c>
      <c r="AQ2" s="44">
        <f t="shared" ref="AQ2:AQ43" si="7">IF(ISERROR(AY2*AP2),"",AY2*AP2)</f>
        <v>1.0900000000000001</v>
      </c>
      <c r="AR2" s="43">
        <v>0</v>
      </c>
      <c r="AS2" s="44">
        <f t="shared" ref="AS2:AS43" si="8">IF(ISERROR(AY2*AR2),"",AY2*AR2)</f>
        <v>0</v>
      </c>
      <c r="AT2" s="43">
        <v>0</v>
      </c>
      <c r="AU2" s="44" t="str">
        <f>IF(ISERROR(#REF!*AT2),"",#REF!*AT2)</f>
        <v/>
      </c>
      <c r="AV2" s="44" t="str">
        <f t="shared" ref="AV2:AV43" si="9">IF(ISERROR(AI2+AK2+AM2+AO2+AQ2+AS2+AU2),"",AI2+AK2+AM2+AO2+AQ2+AS2+AU2)</f>
        <v/>
      </c>
      <c r="AW2" s="44" t="str">
        <f t="shared" ref="AW2:AW43" si="10">IF(ISERROR(AG2+AV2),"",AG2+AV2)</f>
        <v/>
      </c>
      <c r="AX2" s="45" t="str">
        <f t="shared" ref="AX2:AX43" si="11">IF(ISERROR((AY2-AW2)/AY2),"",(AY2-AW2)/AY2)</f>
        <v/>
      </c>
      <c r="AY2" s="84">
        <v>15.59</v>
      </c>
      <c r="AZ2" s="85">
        <v>27.99</v>
      </c>
      <c r="BA2" s="45">
        <f t="shared" ref="BA2:BA43" si="12">IF(ISERROR((AZ2-AY2)/AZ2),"",(AZ2-AY2)/AZ2)</f>
        <v>0.443</v>
      </c>
      <c r="BB2" s="46"/>
      <c r="BC2" s="44" t="str">
        <f t="shared" ref="BC2:BC43" si="13">IF(ISERROR(AW2*BB2),"",AW2*BB2)</f>
        <v/>
      </c>
      <c r="BD2" s="44">
        <f t="shared" ref="BD2:BD43" si="14">IF(ISERROR(AY2*BB2),"",AY2*BB2)</f>
        <v>0</v>
      </c>
    </row>
    <row r="3" spans="1:56">
      <c r="A3" s="80">
        <v>2</v>
      </c>
      <c r="B3" s="32"/>
      <c r="C3" s="32"/>
      <c r="D3" s="2" t="s">
        <v>1</v>
      </c>
      <c r="E3" s="2"/>
      <c r="F3" s="2" t="s">
        <v>3</v>
      </c>
      <c r="G3" s="33" t="s">
        <v>58</v>
      </c>
      <c r="H3" s="2" t="s">
        <v>59</v>
      </c>
      <c r="I3" s="33" t="s">
        <v>60</v>
      </c>
      <c r="J3" s="2" t="s">
        <v>61</v>
      </c>
      <c r="K3" s="32" t="s">
        <v>62</v>
      </c>
      <c r="L3" s="2" t="s">
        <v>117</v>
      </c>
      <c r="M3" s="2" t="s">
        <v>63</v>
      </c>
      <c r="N3" s="34" t="s">
        <v>74</v>
      </c>
      <c r="O3" s="90" t="s">
        <v>122</v>
      </c>
      <c r="P3" s="2" t="s">
        <v>64</v>
      </c>
      <c r="Q3" s="1">
        <v>6.93</v>
      </c>
      <c r="R3" s="4">
        <v>7.29</v>
      </c>
      <c r="S3" s="2" t="s">
        <v>65</v>
      </c>
      <c r="T3" s="35">
        <v>30</v>
      </c>
      <c r="U3" s="35">
        <v>26</v>
      </c>
      <c r="V3" s="35">
        <v>40</v>
      </c>
      <c r="W3" s="36"/>
      <c r="X3" s="10">
        <v>4</v>
      </c>
      <c r="Y3" s="37">
        <f t="shared" si="0"/>
        <v>3.1E-2</v>
      </c>
      <c r="Z3" s="38">
        <v>56</v>
      </c>
      <c r="AA3" s="39">
        <f t="shared" si="1"/>
        <v>7226</v>
      </c>
      <c r="AB3" s="40">
        <v>3500</v>
      </c>
      <c r="AC3" s="41">
        <f t="shared" si="2"/>
        <v>0.48</v>
      </c>
      <c r="AD3" s="32" t="s">
        <v>66</v>
      </c>
      <c r="AE3" s="42">
        <v>0.16700000000000001</v>
      </c>
      <c r="AF3" s="41" t="str">
        <f>IF(ISERROR(#REF!*AE3),"",#REF!*AE3)</f>
        <v/>
      </c>
      <c r="AG3" s="41" t="str">
        <f>IF(ISERROR(#REF!+AC3+AF3),"",#REF!+AC3+AF3)</f>
        <v/>
      </c>
      <c r="AH3" s="43">
        <v>0.05</v>
      </c>
      <c r="AI3" s="44">
        <f t="shared" si="3"/>
        <v>0.84</v>
      </c>
      <c r="AJ3" s="43">
        <v>0.08</v>
      </c>
      <c r="AK3" s="44">
        <f t="shared" si="4"/>
        <v>1.34</v>
      </c>
      <c r="AL3" s="43">
        <v>0.1</v>
      </c>
      <c r="AM3" s="44">
        <f t="shared" si="5"/>
        <v>1.67</v>
      </c>
      <c r="AN3" s="43">
        <v>0.1</v>
      </c>
      <c r="AO3" s="44">
        <f t="shared" si="6"/>
        <v>1.67</v>
      </c>
      <c r="AP3" s="43">
        <v>7.0000000000000007E-2</v>
      </c>
      <c r="AQ3" s="44">
        <f t="shared" si="7"/>
        <v>1.17</v>
      </c>
      <c r="AR3" s="43">
        <v>0</v>
      </c>
      <c r="AS3" s="44">
        <f t="shared" si="8"/>
        <v>0</v>
      </c>
      <c r="AT3" s="43">
        <v>0</v>
      </c>
      <c r="AU3" s="44" t="str">
        <f>IF(ISERROR(#REF!*AT3),"",#REF!*AT3)</f>
        <v/>
      </c>
      <c r="AV3" s="44" t="str">
        <f t="shared" si="9"/>
        <v/>
      </c>
      <c r="AW3" s="44" t="str">
        <f t="shared" si="10"/>
        <v/>
      </c>
      <c r="AX3" s="45" t="str">
        <f t="shared" si="11"/>
        <v/>
      </c>
      <c r="AY3" s="84">
        <v>16.7</v>
      </c>
      <c r="AZ3" s="85">
        <v>27.99</v>
      </c>
      <c r="BA3" s="45">
        <f t="shared" si="12"/>
        <v>0.40339999999999998</v>
      </c>
      <c r="BB3" s="46"/>
      <c r="BC3" s="44" t="str">
        <f t="shared" si="13"/>
        <v/>
      </c>
      <c r="BD3" s="44">
        <f t="shared" si="14"/>
        <v>0</v>
      </c>
    </row>
    <row r="4" spans="1:56">
      <c r="A4" s="80">
        <v>3</v>
      </c>
      <c r="B4" s="32"/>
      <c r="C4" s="32"/>
      <c r="D4" s="2" t="s">
        <v>1</v>
      </c>
      <c r="E4" s="2"/>
      <c r="F4" s="2" t="s">
        <v>3</v>
      </c>
      <c r="G4" s="33" t="s">
        <v>58</v>
      </c>
      <c r="H4" s="2" t="s">
        <v>59</v>
      </c>
      <c r="I4" s="33" t="s">
        <v>60</v>
      </c>
      <c r="J4" s="2" t="s">
        <v>61</v>
      </c>
      <c r="K4" s="32" t="s">
        <v>62</v>
      </c>
      <c r="L4" s="2" t="s">
        <v>118</v>
      </c>
      <c r="M4" s="2" t="s">
        <v>63</v>
      </c>
      <c r="N4" s="34" t="s">
        <v>75</v>
      </c>
      <c r="O4" s="90" t="s">
        <v>123</v>
      </c>
      <c r="P4" s="2" t="s">
        <v>64</v>
      </c>
      <c r="Q4" s="1">
        <v>8.86</v>
      </c>
      <c r="R4" s="4">
        <v>9.33</v>
      </c>
      <c r="S4" s="2" t="s">
        <v>65</v>
      </c>
      <c r="T4" s="35">
        <v>30</v>
      </c>
      <c r="U4" s="35">
        <v>26</v>
      </c>
      <c r="V4" s="35">
        <v>42</v>
      </c>
      <c r="W4" s="36"/>
      <c r="X4" s="10">
        <v>4</v>
      </c>
      <c r="Y4" s="37">
        <f t="shared" si="0"/>
        <v>3.3000000000000002E-2</v>
      </c>
      <c r="Z4" s="38">
        <v>56</v>
      </c>
      <c r="AA4" s="39">
        <f t="shared" si="1"/>
        <v>6788</v>
      </c>
      <c r="AB4" s="40">
        <v>3500</v>
      </c>
      <c r="AC4" s="41">
        <f t="shared" si="2"/>
        <v>0.52</v>
      </c>
      <c r="AD4" s="32" t="s">
        <v>66</v>
      </c>
      <c r="AE4" s="42">
        <v>0.16700000000000001</v>
      </c>
      <c r="AF4" s="41" t="str">
        <f>IF(ISERROR(#REF!*AE4),"",#REF!*AE4)</f>
        <v/>
      </c>
      <c r="AG4" s="41" t="str">
        <f>IF(ISERROR(#REF!+AC4+AF4),"",#REF!+AC4+AF4)</f>
        <v/>
      </c>
      <c r="AH4" s="43">
        <v>0.05</v>
      </c>
      <c r="AI4" s="44">
        <f t="shared" si="3"/>
        <v>0.99</v>
      </c>
      <c r="AJ4" s="43">
        <v>0.08</v>
      </c>
      <c r="AK4" s="44">
        <f t="shared" si="4"/>
        <v>1.58</v>
      </c>
      <c r="AL4" s="43">
        <v>0.1</v>
      </c>
      <c r="AM4" s="44">
        <f t="shared" si="5"/>
        <v>1.98</v>
      </c>
      <c r="AN4" s="43">
        <v>0.1</v>
      </c>
      <c r="AO4" s="44">
        <f t="shared" si="6"/>
        <v>1.98</v>
      </c>
      <c r="AP4" s="43">
        <v>7.0000000000000007E-2</v>
      </c>
      <c r="AQ4" s="44">
        <f t="shared" si="7"/>
        <v>1.38</v>
      </c>
      <c r="AR4" s="43">
        <v>0</v>
      </c>
      <c r="AS4" s="44">
        <f t="shared" si="8"/>
        <v>0</v>
      </c>
      <c r="AT4" s="43">
        <v>0</v>
      </c>
      <c r="AU4" s="44" t="str">
        <f>IF(ISERROR(#REF!*AT4),"",#REF!*AT4)</f>
        <v/>
      </c>
      <c r="AV4" s="44" t="str">
        <f t="shared" si="9"/>
        <v/>
      </c>
      <c r="AW4" s="44" t="str">
        <f t="shared" si="10"/>
        <v/>
      </c>
      <c r="AX4" s="45" t="str">
        <f t="shared" si="11"/>
        <v/>
      </c>
      <c r="AY4" s="84">
        <v>19.760000000000002</v>
      </c>
      <c r="AZ4" s="85">
        <v>31.99</v>
      </c>
      <c r="BA4" s="45">
        <f t="shared" si="12"/>
        <v>0.38229999999999997</v>
      </c>
      <c r="BB4" s="46"/>
      <c r="BC4" s="44" t="str">
        <f t="shared" si="13"/>
        <v/>
      </c>
      <c r="BD4" s="44">
        <f t="shared" si="14"/>
        <v>0</v>
      </c>
    </row>
    <row r="5" spans="1:56">
      <c r="A5" s="80">
        <v>4</v>
      </c>
      <c r="B5" s="32"/>
      <c r="C5" s="32"/>
      <c r="D5" s="2" t="s">
        <v>1</v>
      </c>
      <c r="E5" s="2"/>
      <c r="F5" s="2" t="s">
        <v>3</v>
      </c>
      <c r="G5" s="33" t="s">
        <v>58</v>
      </c>
      <c r="H5" s="2" t="s">
        <v>59</v>
      </c>
      <c r="I5" s="33" t="s">
        <v>60</v>
      </c>
      <c r="J5" s="2" t="s">
        <v>61</v>
      </c>
      <c r="K5" s="32" t="s">
        <v>62</v>
      </c>
      <c r="L5" s="2" t="s">
        <v>119</v>
      </c>
      <c r="M5" s="2" t="s">
        <v>63</v>
      </c>
      <c r="N5" s="34" t="s">
        <v>76</v>
      </c>
      <c r="O5" s="90" t="s">
        <v>124</v>
      </c>
      <c r="P5" s="2" t="s">
        <v>64</v>
      </c>
      <c r="Q5" s="1">
        <v>9.6199999999999992</v>
      </c>
      <c r="R5" s="4">
        <v>10.130000000000001</v>
      </c>
      <c r="S5" s="2" t="s">
        <v>65</v>
      </c>
      <c r="T5" s="35">
        <v>30</v>
      </c>
      <c r="U5" s="35">
        <v>26</v>
      </c>
      <c r="V5" s="35">
        <v>44</v>
      </c>
      <c r="W5" s="36"/>
      <c r="X5" s="10">
        <v>4</v>
      </c>
      <c r="Y5" s="37">
        <f t="shared" si="0"/>
        <v>3.4000000000000002E-2</v>
      </c>
      <c r="Z5" s="38">
        <v>56</v>
      </c>
      <c r="AA5" s="39">
        <f t="shared" si="1"/>
        <v>6588</v>
      </c>
      <c r="AB5" s="40">
        <v>3500</v>
      </c>
      <c r="AC5" s="41">
        <f t="shared" si="2"/>
        <v>0.53</v>
      </c>
      <c r="AD5" s="32" t="s">
        <v>66</v>
      </c>
      <c r="AE5" s="42">
        <v>0.16700000000000001</v>
      </c>
      <c r="AF5" s="41" t="str">
        <f>IF(ISERROR(#REF!*AE5),"",#REF!*AE5)</f>
        <v/>
      </c>
      <c r="AG5" s="41" t="str">
        <f>IF(ISERROR(#REF!+AC5+AF5),"",#REF!+AC5+AF5)</f>
        <v/>
      </c>
      <c r="AH5" s="43">
        <v>0.05</v>
      </c>
      <c r="AI5" s="44">
        <f t="shared" si="3"/>
        <v>1.1100000000000001</v>
      </c>
      <c r="AJ5" s="43">
        <v>0.08</v>
      </c>
      <c r="AK5" s="44">
        <f t="shared" si="4"/>
        <v>1.78</v>
      </c>
      <c r="AL5" s="43">
        <v>0.1</v>
      </c>
      <c r="AM5" s="44">
        <f t="shared" si="5"/>
        <v>2.23</v>
      </c>
      <c r="AN5" s="43">
        <v>0.1</v>
      </c>
      <c r="AO5" s="44">
        <f t="shared" si="6"/>
        <v>2.23</v>
      </c>
      <c r="AP5" s="43">
        <v>7.0000000000000007E-2</v>
      </c>
      <c r="AQ5" s="44">
        <f t="shared" si="7"/>
        <v>1.56</v>
      </c>
      <c r="AR5" s="43">
        <v>0</v>
      </c>
      <c r="AS5" s="44">
        <f t="shared" si="8"/>
        <v>0</v>
      </c>
      <c r="AT5" s="43">
        <v>0</v>
      </c>
      <c r="AU5" s="44" t="str">
        <f>IF(ISERROR(#REF!*AT5),"",#REF!*AT5)</f>
        <v/>
      </c>
      <c r="AV5" s="44" t="str">
        <f t="shared" si="9"/>
        <v/>
      </c>
      <c r="AW5" s="44" t="str">
        <f t="shared" si="10"/>
        <v/>
      </c>
      <c r="AX5" s="45" t="str">
        <f t="shared" si="11"/>
        <v/>
      </c>
      <c r="AY5" s="84">
        <v>22.27</v>
      </c>
      <c r="AZ5" s="85">
        <v>36.99</v>
      </c>
      <c r="BA5" s="45">
        <f t="shared" si="12"/>
        <v>0.39789999999999998</v>
      </c>
      <c r="BB5" s="46"/>
      <c r="BC5" s="44" t="str">
        <f t="shared" si="13"/>
        <v/>
      </c>
      <c r="BD5" s="44">
        <f t="shared" si="14"/>
        <v>0</v>
      </c>
    </row>
    <row r="6" spans="1:56">
      <c r="A6" s="80">
        <v>5</v>
      </c>
      <c r="B6" s="32"/>
      <c r="C6" s="32"/>
      <c r="D6" s="2" t="s">
        <v>1</v>
      </c>
      <c r="E6" s="2"/>
      <c r="F6" s="2" t="s">
        <v>3</v>
      </c>
      <c r="G6" s="33" t="s">
        <v>58</v>
      </c>
      <c r="H6" s="2" t="s">
        <v>59</v>
      </c>
      <c r="I6" s="33" t="s">
        <v>60</v>
      </c>
      <c r="J6" s="2" t="s">
        <v>61</v>
      </c>
      <c r="K6" s="32" t="s">
        <v>62</v>
      </c>
      <c r="L6" s="2" t="s">
        <v>120</v>
      </c>
      <c r="M6" s="2" t="s">
        <v>63</v>
      </c>
      <c r="N6" s="34" t="s">
        <v>77</v>
      </c>
      <c r="O6" s="90" t="s">
        <v>125</v>
      </c>
      <c r="P6" s="2" t="s">
        <v>64</v>
      </c>
      <c r="Q6" s="1">
        <v>11.13</v>
      </c>
      <c r="R6" s="4">
        <v>11.72</v>
      </c>
      <c r="S6" s="2" t="s">
        <v>65</v>
      </c>
      <c r="T6" s="35">
        <v>30</v>
      </c>
      <c r="U6" s="35">
        <v>26</v>
      </c>
      <c r="V6" s="35">
        <v>48</v>
      </c>
      <c r="W6" s="36"/>
      <c r="X6" s="10">
        <v>4</v>
      </c>
      <c r="Y6" s="37">
        <f t="shared" si="0"/>
        <v>3.6999999999999998E-2</v>
      </c>
      <c r="Z6" s="38">
        <v>56</v>
      </c>
      <c r="AA6" s="39">
        <f t="shared" si="1"/>
        <v>6054</v>
      </c>
      <c r="AB6" s="40">
        <v>3500</v>
      </c>
      <c r="AC6" s="41">
        <f t="shared" si="2"/>
        <v>0.57999999999999996</v>
      </c>
      <c r="AD6" s="32" t="s">
        <v>66</v>
      </c>
      <c r="AE6" s="42">
        <v>0.16700000000000001</v>
      </c>
      <c r="AF6" s="41" t="str">
        <f>IF(ISERROR(#REF!*AE6),"",#REF!*AE6)</f>
        <v/>
      </c>
      <c r="AG6" s="41" t="str">
        <f>IF(ISERROR(#REF!+AC6+AF6),"",#REF!+AC6+AF6)</f>
        <v/>
      </c>
      <c r="AH6" s="43">
        <v>0.05</v>
      </c>
      <c r="AI6" s="44">
        <f t="shared" si="3"/>
        <v>1.23</v>
      </c>
      <c r="AJ6" s="43">
        <v>0.08</v>
      </c>
      <c r="AK6" s="44">
        <f t="shared" si="4"/>
        <v>1.98</v>
      </c>
      <c r="AL6" s="43">
        <v>0.1</v>
      </c>
      <c r="AM6" s="44">
        <f t="shared" si="5"/>
        <v>2.4700000000000002</v>
      </c>
      <c r="AN6" s="43">
        <v>0.1</v>
      </c>
      <c r="AO6" s="44">
        <f t="shared" si="6"/>
        <v>2.4700000000000002</v>
      </c>
      <c r="AP6" s="43">
        <v>7.0000000000000007E-2</v>
      </c>
      <c r="AQ6" s="44">
        <f t="shared" si="7"/>
        <v>1.73</v>
      </c>
      <c r="AR6" s="43">
        <v>0</v>
      </c>
      <c r="AS6" s="44">
        <f t="shared" si="8"/>
        <v>0</v>
      </c>
      <c r="AT6" s="43">
        <v>0</v>
      </c>
      <c r="AU6" s="44" t="str">
        <f>IF(ISERROR(#REF!*AT6),"",#REF!*AT6)</f>
        <v/>
      </c>
      <c r="AV6" s="44" t="str">
        <f t="shared" si="9"/>
        <v/>
      </c>
      <c r="AW6" s="44" t="str">
        <f t="shared" si="10"/>
        <v/>
      </c>
      <c r="AX6" s="45" t="str">
        <f t="shared" si="11"/>
        <v/>
      </c>
      <c r="AY6" s="84">
        <v>24.69</v>
      </c>
      <c r="AZ6" s="85">
        <v>39.99</v>
      </c>
      <c r="BA6" s="45">
        <f t="shared" si="12"/>
        <v>0.3826</v>
      </c>
      <c r="BB6" s="46"/>
      <c r="BC6" s="44" t="str">
        <f t="shared" si="13"/>
        <v/>
      </c>
      <c r="BD6" s="44">
        <f t="shared" si="14"/>
        <v>0</v>
      </c>
    </row>
    <row r="7" spans="1:56" ht="15.75" thickBot="1">
      <c r="A7" s="81">
        <v>6</v>
      </c>
      <c r="B7" s="47"/>
      <c r="C7" s="47"/>
      <c r="D7" s="48" t="s">
        <v>1</v>
      </c>
      <c r="E7" s="48"/>
      <c r="F7" s="48" t="s">
        <v>3</v>
      </c>
      <c r="G7" s="49" t="s">
        <v>58</v>
      </c>
      <c r="H7" s="48" t="s">
        <v>59</v>
      </c>
      <c r="I7" s="49" t="s">
        <v>60</v>
      </c>
      <c r="J7" s="48" t="s">
        <v>61</v>
      </c>
      <c r="K7" s="47" t="s">
        <v>62</v>
      </c>
      <c r="L7" s="48" t="s">
        <v>67</v>
      </c>
      <c r="M7" s="48" t="s">
        <v>63</v>
      </c>
      <c r="N7" s="34" t="s">
        <v>78</v>
      </c>
      <c r="O7" s="90" t="s">
        <v>126</v>
      </c>
      <c r="P7" s="48" t="s">
        <v>64</v>
      </c>
      <c r="Q7" s="1">
        <v>11.13</v>
      </c>
      <c r="R7" s="4">
        <v>11.72</v>
      </c>
      <c r="S7" s="48" t="s">
        <v>65</v>
      </c>
      <c r="T7" s="50">
        <v>30</v>
      </c>
      <c r="U7" s="50">
        <v>26</v>
      </c>
      <c r="V7" s="50">
        <v>48</v>
      </c>
      <c r="W7" s="51"/>
      <c r="X7" s="52">
        <v>4</v>
      </c>
      <c r="Y7" s="53">
        <f t="shared" si="0"/>
        <v>3.6999999999999998E-2</v>
      </c>
      <c r="Z7" s="54">
        <v>56</v>
      </c>
      <c r="AA7" s="55">
        <f t="shared" si="1"/>
        <v>6054</v>
      </c>
      <c r="AB7" s="56">
        <v>3500</v>
      </c>
      <c r="AC7" s="57">
        <f t="shared" si="2"/>
        <v>0.57999999999999996</v>
      </c>
      <c r="AD7" s="47" t="s">
        <v>66</v>
      </c>
      <c r="AE7" s="58">
        <v>0.16700000000000001</v>
      </c>
      <c r="AF7" s="57" t="str">
        <f>IF(ISERROR(#REF!*AE7),"",#REF!*AE7)</f>
        <v/>
      </c>
      <c r="AG7" s="57" t="str">
        <f>IF(ISERROR(#REF!+AC7+AF7),"",#REF!+AC7+AF7)</f>
        <v/>
      </c>
      <c r="AH7" s="43">
        <v>0.05</v>
      </c>
      <c r="AI7" s="59">
        <f t="shared" si="3"/>
        <v>1.23</v>
      </c>
      <c r="AJ7" s="43">
        <v>0.08</v>
      </c>
      <c r="AK7" s="59">
        <f t="shared" si="4"/>
        <v>1.98</v>
      </c>
      <c r="AL7" s="43">
        <v>0.1</v>
      </c>
      <c r="AM7" s="59">
        <f t="shared" si="5"/>
        <v>2.4700000000000002</v>
      </c>
      <c r="AN7" s="43">
        <v>0.1</v>
      </c>
      <c r="AO7" s="59">
        <f t="shared" si="6"/>
        <v>2.4700000000000002</v>
      </c>
      <c r="AP7" s="43">
        <v>7.0000000000000007E-2</v>
      </c>
      <c r="AQ7" s="59">
        <f t="shared" si="7"/>
        <v>1.73</v>
      </c>
      <c r="AR7" s="60">
        <v>0</v>
      </c>
      <c r="AS7" s="59">
        <f t="shared" si="8"/>
        <v>0</v>
      </c>
      <c r="AT7" s="60">
        <v>0</v>
      </c>
      <c r="AU7" s="59" t="str">
        <f>IF(ISERROR(#REF!*AT7),"",#REF!*AT7)</f>
        <v/>
      </c>
      <c r="AV7" s="59" t="str">
        <f t="shared" si="9"/>
        <v/>
      </c>
      <c r="AW7" s="59" t="str">
        <f t="shared" si="10"/>
        <v/>
      </c>
      <c r="AX7" s="61" t="str">
        <f t="shared" si="11"/>
        <v/>
      </c>
      <c r="AY7" s="86">
        <v>24.69</v>
      </c>
      <c r="AZ7" s="87">
        <v>39.99</v>
      </c>
      <c r="BA7" s="61">
        <f t="shared" si="12"/>
        <v>0.3826</v>
      </c>
      <c r="BB7" s="62"/>
      <c r="BC7" s="59" t="str">
        <f t="shared" si="13"/>
        <v/>
      </c>
      <c r="BD7" s="59">
        <f t="shared" si="14"/>
        <v>0</v>
      </c>
    </row>
    <row r="8" spans="1:56">
      <c r="A8" s="82">
        <v>7</v>
      </c>
      <c r="B8" s="63"/>
      <c r="C8" s="63"/>
      <c r="D8" s="64" t="s">
        <v>1</v>
      </c>
      <c r="E8" s="64"/>
      <c r="F8" s="64" t="s">
        <v>3</v>
      </c>
      <c r="G8" s="65" t="s">
        <v>58</v>
      </c>
      <c r="H8" s="64" t="s">
        <v>59</v>
      </c>
      <c r="I8" s="65" t="s">
        <v>60</v>
      </c>
      <c r="J8" s="64" t="s">
        <v>61</v>
      </c>
      <c r="K8" s="63" t="s">
        <v>62</v>
      </c>
      <c r="L8" s="64" t="s">
        <v>116</v>
      </c>
      <c r="M8" s="64" t="s">
        <v>68</v>
      </c>
      <c r="N8" s="34" t="s">
        <v>79</v>
      </c>
      <c r="O8" s="90" t="s">
        <v>127</v>
      </c>
      <c r="P8" s="64" t="s">
        <v>64</v>
      </c>
      <c r="Q8" s="1">
        <v>6.68</v>
      </c>
      <c r="R8" s="4">
        <v>7.03</v>
      </c>
      <c r="S8" s="64" t="s">
        <v>65</v>
      </c>
      <c r="T8" s="66">
        <v>30</v>
      </c>
      <c r="U8" s="66">
        <v>26</v>
      </c>
      <c r="V8" s="66">
        <v>40</v>
      </c>
      <c r="W8" s="67"/>
      <c r="X8" s="68">
        <v>4</v>
      </c>
      <c r="Y8" s="69">
        <f t="shared" si="0"/>
        <v>3.1E-2</v>
      </c>
      <c r="Z8" s="70">
        <v>56</v>
      </c>
      <c r="AA8" s="71">
        <f t="shared" si="1"/>
        <v>7226</v>
      </c>
      <c r="AB8" s="72">
        <v>3500</v>
      </c>
      <c r="AC8" s="73">
        <f t="shared" si="2"/>
        <v>0.48</v>
      </c>
      <c r="AD8" s="63" t="s">
        <v>66</v>
      </c>
      <c r="AE8" s="74">
        <v>0.16700000000000001</v>
      </c>
      <c r="AF8" s="73" t="str">
        <f>IF(ISERROR(#REF!*AE8),"",#REF!*AE8)</f>
        <v/>
      </c>
      <c r="AG8" s="73" t="str">
        <f>IF(ISERROR(#REF!+AC8+AF8),"",#REF!+AC8+AF8)</f>
        <v/>
      </c>
      <c r="AH8" s="43">
        <v>0.05</v>
      </c>
      <c r="AI8" s="75">
        <f t="shared" si="3"/>
        <v>0.78</v>
      </c>
      <c r="AJ8" s="43">
        <v>0.08</v>
      </c>
      <c r="AK8" s="75">
        <f t="shared" si="4"/>
        <v>1.25</v>
      </c>
      <c r="AL8" s="43">
        <v>0.1</v>
      </c>
      <c r="AM8" s="75">
        <f t="shared" si="5"/>
        <v>1.56</v>
      </c>
      <c r="AN8" s="43">
        <v>0.1</v>
      </c>
      <c r="AO8" s="75">
        <f t="shared" si="6"/>
        <v>1.56</v>
      </c>
      <c r="AP8" s="43">
        <v>7.0000000000000007E-2</v>
      </c>
      <c r="AQ8" s="75">
        <f t="shared" si="7"/>
        <v>1.0900000000000001</v>
      </c>
      <c r="AR8" s="76">
        <v>0</v>
      </c>
      <c r="AS8" s="75">
        <f t="shared" si="8"/>
        <v>0</v>
      </c>
      <c r="AT8" s="76">
        <v>0</v>
      </c>
      <c r="AU8" s="75" t="str">
        <f>IF(ISERROR(#REF!*AT8),"",#REF!*AT8)</f>
        <v/>
      </c>
      <c r="AV8" s="75" t="str">
        <f t="shared" si="9"/>
        <v/>
      </c>
      <c r="AW8" s="75" t="str">
        <f t="shared" si="10"/>
        <v/>
      </c>
      <c r="AX8" s="77" t="str">
        <f t="shared" si="11"/>
        <v/>
      </c>
      <c r="AY8" s="88">
        <v>15.59</v>
      </c>
      <c r="AZ8" s="89">
        <v>27.99</v>
      </c>
      <c r="BA8" s="77">
        <f t="shared" si="12"/>
        <v>0.443</v>
      </c>
      <c r="BB8" s="78"/>
      <c r="BC8" s="75" t="str">
        <f t="shared" si="13"/>
        <v/>
      </c>
      <c r="BD8" s="75">
        <f t="shared" si="14"/>
        <v>0</v>
      </c>
    </row>
    <row r="9" spans="1:56">
      <c r="A9" s="80">
        <v>8</v>
      </c>
      <c r="B9" s="32"/>
      <c r="C9" s="32"/>
      <c r="D9" s="2" t="s">
        <v>1</v>
      </c>
      <c r="E9" s="2"/>
      <c r="F9" s="2" t="s">
        <v>3</v>
      </c>
      <c r="G9" s="33" t="s">
        <v>58</v>
      </c>
      <c r="H9" s="2" t="s">
        <v>59</v>
      </c>
      <c r="I9" s="33" t="s">
        <v>60</v>
      </c>
      <c r="J9" s="2" t="s">
        <v>61</v>
      </c>
      <c r="K9" s="32" t="s">
        <v>62</v>
      </c>
      <c r="L9" s="2" t="s">
        <v>117</v>
      </c>
      <c r="M9" s="2" t="s">
        <v>68</v>
      </c>
      <c r="N9" s="34" t="s">
        <v>80</v>
      </c>
      <c r="O9" s="90" t="s">
        <v>128</v>
      </c>
      <c r="P9" s="2" t="s">
        <v>64</v>
      </c>
      <c r="Q9" s="1">
        <v>6.93</v>
      </c>
      <c r="R9" s="4">
        <v>7.29</v>
      </c>
      <c r="S9" s="2" t="s">
        <v>65</v>
      </c>
      <c r="T9" s="35">
        <v>30</v>
      </c>
      <c r="U9" s="35">
        <v>26</v>
      </c>
      <c r="V9" s="35">
        <v>40</v>
      </c>
      <c r="W9" s="36"/>
      <c r="X9" s="10">
        <v>4</v>
      </c>
      <c r="Y9" s="37">
        <f t="shared" si="0"/>
        <v>3.1E-2</v>
      </c>
      <c r="Z9" s="38">
        <v>56</v>
      </c>
      <c r="AA9" s="39">
        <f t="shared" si="1"/>
        <v>7226</v>
      </c>
      <c r="AB9" s="40">
        <v>3500</v>
      </c>
      <c r="AC9" s="41">
        <f t="shared" si="2"/>
        <v>0.48</v>
      </c>
      <c r="AD9" s="32" t="s">
        <v>66</v>
      </c>
      <c r="AE9" s="42">
        <v>0.16700000000000001</v>
      </c>
      <c r="AF9" s="41" t="str">
        <f>IF(ISERROR(#REF!*AE9),"",#REF!*AE9)</f>
        <v/>
      </c>
      <c r="AG9" s="41" t="str">
        <f>IF(ISERROR(#REF!+AC9+AF9),"",#REF!+AC9+AF9)</f>
        <v/>
      </c>
      <c r="AH9" s="43">
        <v>0.05</v>
      </c>
      <c r="AI9" s="44">
        <f t="shared" si="3"/>
        <v>0.84</v>
      </c>
      <c r="AJ9" s="43">
        <v>0.08</v>
      </c>
      <c r="AK9" s="44">
        <f t="shared" si="4"/>
        <v>1.34</v>
      </c>
      <c r="AL9" s="43">
        <v>0.1</v>
      </c>
      <c r="AM9" s="44">
        <f t="shared" si="5"/>
        <v>1.67</v>
      </c>
      <c r="AN9" s="43">
        <v>0.1</v>
      </c>
      <c r="AO9" s="44">
        <f t="shared" si="6"/>
        <v>1.67</v>
      </c>
      <c r="AP9" s="43">
        <v>7.0000000000000007E-2</v>
      </c>
      <c r="AQ9" s="44">
        <f t="shared" si="7"/>
        <v>1.17</v>
      </c>
      <c r="AR9" s="43">
        <v>0</v>
      </c>
      <c r="AS9" s="44">
        <f t="shared" si="8"/>
        <v>0</v>
      </c>
      <c r="AT9" s="43">
        <v>0</v>
      </c>
      <c r="AU9" s="44" t="str">
        <f>IF(ISERROR(#REF!*AT9),"",#REF!*AT9)</f>
        <v/>
      </c>
      <c r="AV9" s="44" t="str">
        <f t="shared" si="9"/>
        <v/>
      </c>
      <c r="AW9" s="44" t="str">
        <f t="shared" si="10"/>
        <v/>
      </c>
      <c r="AX9" s="45" t="str">
        <f t="shared" si="11"/>
        <v/>
      </c>
      <c r="AY9" s="84">
        <v>16.7</v>
      </c>
      <c r="AZ9" s="85">
        <v>27.99</v>
      </c>
      <c r="BA9" s="45">
        <f t="shared" si="12"/>
        <v>0.40339999999999998</v>
      </c>
      <c r="BB9" s="46"/>
      <c r="BC9" s="44" t="str">
        <f t="shared" si="13"/>
        <v/>
      </c>
      <c r="BD9" s="44">
        <f t="shared" si="14"/>
        <v>0</v>
      </c>
    </row>
    <row r="10" spans="1:56">
      <c r="A10" s="80">
        <v>9</v>
      </c>
      <c r="B10" s="32"/>
      <c r="C10" s="32"/>
      <c r="D10" s="2" t="s">
        <v>1</v>
      </c>
      <c r="E10" s="2"/>
      <c r="F10" s="2" t="s">
        <v>3</v>
      </c>
      <c r="G10" s="33" t="s">
        <v>58</v>
      </c>
      <c r="H10" s="2" t="s">
        <v>59</v>
      </c>
      <c r="I10" s="33" t="s">
        <v>60</v>
      </c>
      <c r="J10" s="2" t="s">
        <v>61</v>
      </c>
      <c r="K10" s="32" t="s">
        <v>62</v>
      </c>
      <c r="L10" s="2" t="s">
        <v>118</v>
      </c>
      <c r="M10" s="2" t="s">
        <v>68</v>
      </c>
      <c r="N10" s="34" t="s">
        <v>81</v>
      </c>
      <c r="O10" s="90" t="s">
        <v>129</v>
      </c>
      <c r="P10" s="2" t="s">
        <v>64</v>
      </c>
      <c r="Q10" s="1">
        <v>8.86</v>
      </c>
      <c r="R10" s="4">
        <v>9.33</v>
      </c>
      <c r="S10" s="2" t="s">
        <v>65</v>
      </c>
      <c r="T10" s="35">
        <v>30</v>
      </c>
      <c r="U10" s="35">
        <v>26</v>
      </c>
      <c r="V10" s="35">
        <v>42</v>
      </c>
      <c r="W10" s="36"/>
      <c r="X10" s="10">
        <v>4</v>
      </c>
      <c r="Y10" s="37">
        <f t="shared" si="0"/>
        <v>3.3000000000000002E-2</v>
      </c>
      <c r="Z10" s="38">
        <v>56</v>
      </c>
      <c r="AA10" s="39">
        <f t="shared" si="1"/>
        <v>6788</v>
      </c>
      <c r="AB10" s="40">
        <v>3500</v>
      </c>
      <c r="AC10" s="41">
        <f t="shared" si="2"/>
        <v>0.52</v>
      </c>
      <c r="AD10" s="32" t="s">
        <v>66</v>
      </c>
      <c r="AE10" s="42">
        <v>0.16700000000000001</v>
      </c>
      <c r="AF10" s="41" t="str">
        <f>IF(ISERROR(#REF!*AE10),"",#REF!*AE10)</f>
        <v/>
      </c>
      <c r="AG10" s="41" t="str">
        <f>IF(ISERROR(#REF!+AC10+AF10),"",#REF!+AC10+AF10)</f>
        <v/>
      </c>
      <c r="AH10" s="43">
        <v>0.05</v>
      </c>
      <c r="AI10" s="44">
        <f t="shared" si="3"/>
        <v>0.99</v>
      </c>
      <c r="AJ10" s="43">
        <v>0.08</v>
      </c>
      <c r="AK10" s="44">
        <f t="shared" si="4"/>
        <v>1.58</v>
      </c>
      <c r="AL10" s="43">
        <v>0.1</v>
      </c>
      <c r="AM10" s="44">
        <f t="shared" si="5"/>
        <v>1.98</v>
      </c>
      <c r="AN10" s="43">
        <v>0.1</v>
      </c>
      <c r="AO10" s="44">
        <f t="shared" si="6"/>
        <v>1.98</v>
      </c>
      <c r="AP10" s="43">
        <v>7.0000000000000007E-2</v>
      </c>
      <c r="AQ10" s="44">
        <f t="shared" si="7"/>
        <v>1.38</v>
      </c>
      <c r="AR10" s="43">
        <v>0</v>
      </c>
      <c r="AS10" s="44">
        <f t="shared" si="8"/>
        <v>0</v>
      </c>
      <c r="AT10" s="43">
        <v>0</v>
      </c>
      <c r="AU10" s="44" t="str">
        <f>IF(ISERROR(#REF!*AT10),"",#REF!*AT10)</f>
        <v/>
      </c>
      <c r="AV10" s="44" t="str">
        <f t="shared" si="9"/>
        <v/>
      </c>
      <c r="AW10" s="44" t="str">
        <f t="shared" si="10"/>
        <v/>
      </c>
      <c r="AX10" s="45" t="str">
        <f t="shared" si="11"/>
        <v/>
      </c>
      <c r="AY10" s="84">
        <v>19.760000000000002</v>
      </c>
      <c r="AZ10" s="85">
        <v>31.99</v>
      </c>
      <c r="BA10" s="45">
        <f t="shared" si="12"/>
        <v>0.38229999999999997</v>
      </c>
      <c r="BB10" s="46"/>
      <c r="BC10" s="44" t="str">
        <f t="shared" si="13"/>
        <v/>
      </c>
      <c r="BD10" s="44">
        <f t="shared" si="14"/>
        <v>0</v>
      </c>
    </row>
    <row r="11" spans="1:56">
      <c r="A11" s="80">
        <v>10</v>
      </c>
      <c r="B11" s="32"/>
      <c r="C11" s="32"/>
      <c r="D11" s="2" t="s">
        <v>1</v>
      </c>
      <c r="E11" s="2"/>
      <c r="F11" s="2" t="s">
        <v>3</v>
      </c>
      <c r="G11" s="33" t="s">
        <v>58</v>
      </c>
      <c r="H11" s="2" t="s">
        <v>59</v>
      </c>
      <c r="I11" s="33" t="s">
        <v>60</v>
      </c>
      <c r="J11" s="2" t="s">
        <v>61</v>
      </c>
      <c r="K11" s="32" t="s">
        <v>62</v>
      </c>
      <c r="L11" s="2" t="s">
        <v>119</v>
      </c>
      <c r="M11" s="2" t="s">
        <v>68</v>
      </c>
      <c r="N11" s="34" t="s">
        <v>82</v>
      </c>
      <c r="O11" s="90" t="s">
        <v>130</v>
      </c>
      <c r="P11" s="2" t="s">
        <v>64</v>
      </c>
      <c r="Q11" s="1">
        <v>9.6199999999999992</v>
      </c>
      <c r="R11" s="4">
        <v>10.130000000000001</v>
      </c>
      <c r="S11" s="2" t="s">
        <v>65</v>
      </c>
      <c r="T11" s="35">
        <v>30</v>
      </c>
      <c r="U11" s="35">
        <v>26</v>
      </c>
      <c r="V11" s="35">
        <v>44</v>
      </c>
      <c r="W11" s="36"/>
      <c r="X11" s="10">
        <v>4</v>
      </c>
      <c r="Y11" s="37">
        <f t="shared" si="0"/>
        <v>3.4000000000000002E-2</v>
      </c>
      <c r="Z11" s="38">
        <v>56</v>
      </c>
      <c r="AA11" s="39">
        <f t="shared" si="1"/>
        <v>6588</v>
      </c>
      <c r="AB11" s="40">
        <v>3500</v>
      </c>
      <c r="AC11" s="41">
        <f t="shared" si="2"/>
        <v>0.53</v>
      </c>
      <c r="AD11" s="32" t="s">
        <v>66</v>
      </c>
      <c r="AE11" s="42">
        <v>0.16700000000000001</v>
      </c>
      <c r="AF11" s="41" t="str">
        <f>IF(ISERROR(#REF!*AE11),"",#REF!*AE11)</f>
        <v/>
      </c>
      <c r="AG11" s="41" t="str">
        <f>IF(ISERROR(#REF!+AC11+AF11),"",#REF!+AC11+AF11)</f>
        <v/>
      </c>
      <c r="AH11" s="43">
        <v>0.05</v>
      </c>
      <c r="AI11" s="44">
        <f t="shared" si="3"/>
        <v>1.1100000000000001</v>
      </c>
      <c r="AJ11" s="43">
        <v>0.08</v>
      </c>
      <c r="AK11" s="44">
        <f t="shared" si="4"/>
        <v>1.78</v>
      </c>
      <c r="AL11" s="43">
        <v>0.1</v>
      </c>
      <c r="AM11" s="44">
        <f t="shared" si="5"/>
        <v>2.23</v>
      </c>
      <c r="AN11" s="43">
        <v>0.1</v>
      </c>
      <c r="AO11" s="44">
        <f t="shared" si="6"/>
        <v>2.23</v>
      </c>
      <c r="AP11" s="43">
        <v>7.0000000000000007E-2</v>
      </c>
      <c r="AQ11" s="44">
        <f t="shared" si="7"/>
        <v>1.56</v>
      </c>
      <c r="AR11" s="43">
        <v>0</v>
      </c>
      <c r="AS11" s="44">
        <f t="shared" si="8"/>
        <v>0</v>
      </c>
      <c r="AT11" s="43">
        <v>0</v>
      </c>
      <c r="AU11" s="44" t="str">
        <f>IF(ISERROR(#REF!*AT11),"",#REF!*AT11)</f>
        <v/>
      </c>
      <c r="AV11" s="44" t="str">
        <f t="shared" si="9"/>
        <v/>
      </c>
      <c r="AW11" s="44" t="str">
        <f t="shared" si="10"/>
        <v/>
      </c>
      <c r="AX11" s="45" t="str">
        <f t="shared" si="11"/>
        <v/>
      </c>
      <c r="AY11" s="84">
        <v>22.27</v>
      </c>
      <c r="AZ11" s="85">
        <v>36.99</v>
      </c>
      <c r="BA11" s="45">
        <f t="shared" si="12"/>
        <v>0.39789999999999998</v>
      </c>
      <c r="BB11" s="46"/>
      <c r="BC11" s="44" t="str">
        <f t="shared" si="13"/>
        <v/>
      </c>
      <c r="BD11" s="44">
        <f t="shared" si="14"/>
        <v>0</v>
      </c>
    </row>
    <row r="12" spans="1:56">
      <c r="A12" s="80">
        <v>11</v>
      </c>
      <c r="B12" s="32"/>
      <c r="C12" s="32"/>
      <c r="D12" s="2" t="s">
        <v>1</v>
      </c>
      <c r="E12" s="2"/>
      <c r="F12" s="2" t="s">
        <v>3</v>
      </c>
      <c r="G12" s="33" t="s">
        <v>58</v>
      </c>
      <c r="H12" s="2" t="s">
        <v>59</v>
      </c>
      <c r="I12" s="33" t="s">
        <v>60</v>
      </c>
      <c r="J12" s="2" t="s">
        <v>61</v>
      </c>
      <c r="K12" s="32" t="s">
        <v>62</v>
      </c>
      <c r="L12" s="2" t="s">
        <v>120</v>
      </c>
      <c r="M12" s="2" t="s">
        <v>68</v>
      </c>
      <c r="N12" s="34" t="s">
        <v>83</v>
      </c>
      <c r="O12" s="90" t="s">
        <v>131</v>
      </c>
      <c r="P12" s="2" t="s">
        <v>64</v>
      </c>
      <c r="Q12" s="1">
        <v>11.13</v>
      </c>
      <c r="R12" s="4">
        <v>11.72</v>
      </c>
      <c r="S12" s="2" t="s">
        <v>65</v>
      </c>
      <c r="T12" s="35">
        <v>30</v>
      </c>
      <c r="U12" s="35">
        <v>26</v>
      </c>
      <c r="V12" s="35">
        <v>48</v>
      </c>
      <c r="W12" s="36"/>
      <c r="X12" s="10">
        <v>4</v>
      </c>
      <c r="Y12" s="37">
        <f t="shared" si="0"/>
        <v>3.6999999999999998E-2</v>
      </c>
      <c r="Z12" s="38">
        <v>56</v>
      </c>
      <c r="AA12" s="39">
        <f t="shared" si="1"/>
        <v>6054</v>
      </c>
      <c r="AB12" s="40">
        <v>3500</v>
      </c>
      <c r="AC12" s="41">
        <f t="shared" si="2"/>
        <v>0.57999999999999996</v>
      </c>
      <c r="AD12" s="32" t="s">
        <v>66</v>
      </c>
      <c r="AE12" s="42">
        <v>0.16700000000000001</v>
      </c>
      <c r="AF12" s="41" t="str">
        <f>IF(ISERROR(#REF!*AE12),"",#REF!*AE12)</f>
        <v/>
      </c>
      <c r="AG12" s="41" t="str">
        <f>IF(ISERROR(#REF!+AC12+AF12),"",#REF!+AC12+AF12)</f>
        <v/>
      </c>
      <c r="AH12" s="43">
        <v>0.05</v>
      </c>
      <c r="AI12" s="44">
        <f t="shared" si="3"/>
        <v>1.23</v>
      </c>
      <c r="AJ12" s="43">
        <v>0.08</v>
      </c>
      <c r="AK12" s="44">
        <f t="shared" si="4"/>
        <v>1.98</v>
      </c>
      <c r="AL12" s="43">
        <v>0.1</v>
      </c>
      <c r="AM12" s="44">
        <f t="shared" si="5"/>
        <v>2.4700000000000002</v>
      </c>
      <c r="AN12" s="43">
        <v>0.1</v>
      </c>
      <c r="AO12" s="44">
        <f t="shared" si="6"/>
        <v>2.4700000000000002</v>
      </c>
      <c r="AP12" s="43">
        <v>7.0000000000000007E-2</v>
      </c>
      <c r="AQ12" s="44">
        <f t="shared" si="7"/>
        <v>1.73</v>
      </c>
      <c r="AR12" s="43">
        <v>0</v>
      </c>
      <c r="AS12" s="44">
        <f t="shared" si="8"/>
        <v>0</v>
      </c>
      <c r="AT12" s="43">
        <v>0</v>
      </c>
      <c r="AU12" s="44" t="str">
        <f>IF(ISERROR(#REF!*AT12),"",#REF!*AT12)</f>
        <v/>
      </c>
      <c r="AV12" s="44" t="str">
        <f t="shared" si="9"/>
        <v/>
      </c>
      <c r="AW12" s="44" t="str">
        <f t="shared" si="10"/>
        <v/>
      </c>
      <c r="AX12" s="45" t="str">
        <f t="shared" si="11"/>
        <v/>
      </c>
      <c r="AY12" s="84">
        <v>24.69</v>
      </c>
      <c r="AZ12" s="85">
        <v>39.99</v>
      </c>
      <c r="BA12" s="45">
        <f t="shared" si="12"/>
        <v>0.3826</v>
      </c>
      <c r="BB12" s="46"/>
      <c r="BC12" s="44" t="str">
        <f t="shared" si="13"/>
        <v/>
      </c>
      <c r="BD12" s="44">
        <f t="shared" si="14"/>
        <v>0</v>
      </c>
    </row>
    <row r="13" spans="1:56" ht="15.75" thickBot="1">
      <c r="A13" s="81">
        <v>12</v>
      </c>
      <c r="B13" s="47"/>
      <c r="C13" s="47"/>
      <c r="D13" s="48" t="s">
        <v>1</v>
      </c>
      <c r="E13" s="48"/>
      <c r="F13" s="48" t="s">
        <v>3</v>
      </c>
      <c r="G13" s="49" t="s">
        <v>58</v>
      </c>
      <c r="H13" s="48" t="s">
        <v>59</v>
      </c>
      <c r="I13" s="49" t="s">
        <v>60</v>
      </c>
      <c r="J13" s="48" t="s">
        <v>61</v>
      </c>
      <c r="K13" s="47" t="s">
        <v>62</v>
      </c>
      <c r="L13" s="48" t="s">
        <v>67</v>
      </c>
      <c r="M13" s="48" t="s">
        <v>68</v>
      </c>
      <c r="N13" s="34" t="s">
        <v>84</v>
      </c>
      <c r="O13" s="90" t="s">
        <v>132</v>
      </c>
      <c r="P13" s="48" t="s">
        <v>64</v>
      </c>
      <c r="Q13" s="1">
        <v>11.13</v>
      </c>
      <c r="R13" s="4">
        <v>11.72</v>
      </c>
      <c r="S13" s="48" t="s">
        <v>65</v>
      </c>
      <c r="T13" s="50">
        <v>30</v>
      </c>
      <c r="U13" s="50">
        <v>26</v>
      </c>
      <c r="V13" s="50">
        <v>48</v>
      </c>
      <c r="W13" s="51"/>
      <c r="X13" s="52">
        <v>4</v>
      </c>
      <c r="Y13" s="53">
        <f t="shared" si="0"/>
        <v>3.6999999999999998E-2</v>
      </c>
      <c r="Z13" s="54">
        <v>56</v>
      </c>
      <c r="AA13" s="55">
        <f t="shared" si="1"/>
        <v>6054</v>
      </c>
      <c r="AB13" s="56">
        <v>3500</v>
      </c>
      <c r="AC13" s="57">
        <f t="shared" si="2"/>
        <v>0.57999999999999996</v>
      </c>
      <c r="AD13" s="47" t="s">
        <v>66</v>
      </c>
      <c r="AE13" s="58">
        <v>0.16700000000000001</v>
      </c>
      <c r="AF13" s="57" t="str">
        <f>IF(ISERROR(#REF!*AE13),"",#REF!*AE13)</f>
        <v/>
      </c>
      <c r="AG13" s="57" t="str">
        <f>IF(ISERROR(#REF!+AC13+AF13),"",#REF!+AC13+AF13)</f>
        <v/>
      </c>
      <c r="AH13" s="43">
        <v>0.05</v>
      </c>
      <c r="AI13" s="59">
        <f t="shared" si="3"/>
        <v>1.23</v>
      </c>
      <c r="AJ13" s="43">
        <v>0.08</v>
      </c>
      <c r="AK13" s="59">
        <f t="shared" si="4"/>
        <v>1.98</v>
      </c>
      <c r="AL13" s="43">
        <v>0.1</v>
      </c>
      <c r="AM13" s="59">
        <f t="shared" si="5"/>
        <v>2.4700000000000002</v>
      </c>
      <c r="AN13" s="43">
        <v>0.1</v>
      </c>
      <c r="AO13" s="59">
        <f t="shared" si="6"/>
        <v>2.4700000000000002</v>
      </c>
      <c r="AP13" s="43">
        <v>7.0000000000000007E-2</v>
      </c>
      <c r="AQ13" s="59">
        <f t="shared" si="7"/>
        <v>1.73</v>
      </c>
      <c r="AR13" s="60">
        <v>0</v>
      </c>
      <c r="AS13" s="59">
        <f t="shared" si="8"/>
        <v>0</v>
      </c>
      <c r="AT13" s="60">
        <v>0</v>
      </c>
      <c r="AU13" s="59" t="str">
        <f>IF(ISERROR(#REF!*AT13),"",#REF!*AT13)</f>
        <v/>
      </c>
      <c r="AV13" s="59" t="str">
        <f t="shared" si="9"/>
        <v/>
      </c>
      <c r="AW13" s="59" t="str">
        <f t="shared" si="10"/>
        <v/>
      </c>
      <c r="AX13" s="61" t="str">
        <f t="shared" si="11"/>
        <v/>
      </c>
      <c r="AY13" s="86">
        <v>24.69</v>
      </c>
      <c r="AZ13" s="87">
        <v>39.99</v>
      </c>
      <c r="BA13" s="61">
        <f t="shared" si="12"/>
        <v>0.3826</v>
      </c>
      <c r="BB13" s="62"/>
      <c r="BC13" s="59" t="str">
        <f t="shared" si="13"/>
        <v/>
      </c>
      <c r="BD13" s="59">
        <f t="shared" si="14"/>
        <v>0</v>
      </c>
    </row>
    <row r="14" spans="1:56">
      <c r="A14" s="82">
        <v>13</v>
      </c>
      <c r="B14" s="63"/>
      <c r="C14" s="63"/>
      <c r="D14" s="64" t="s">
        <v>1</v>
      </c>
      <c r="E14" s="64"/>
      <c r="F14" s="64" t="s">
        <v>3</v>
      </c>
      <c r="G14" s="65" t="s">
        <v>58</v>
      </c>
      <c r="H14" s="64" t="s">
        <v>59</v>
      </c>
      <c r="I14" s="65" t="s">
        <v>60</v>
      </c>
      <c r="J14" s="64" t="s">
        <v>61</v>
      </c>
      <c r="K14" s="63" t="s">
        <v>62</v>
      </c>
      <c r="L14" s="64" t="s">
        <v>116</v>
      </c>
      <c r="M14" s="64" t="s">
        <v>69</v>
      </c>
      <c r="N14" s="34" t="s">
        <v>85</v>
      </c>
      <c r="O14" s="90" t="s">
        <v>133</v>
      </c>
      <c r="P14" s="64" t="s">
        <v>64</v>
      </c>
      <c r="Q14" s="1">
        <v>6.68</v>
      </c>
      <c r="R14" s="4">
        <v>7.03</v>
      </c>
      <c r="S14" s="64" t="s">
        <v>65</v>
      </c>
      <c r="T14" s="66">
        <v>30</v>
      </c>
      <c r="U14" s="66">
        <v>26</v>
      </c>
      <c r="V14" s="66">
        <v>40</v>
      </c>
      <c r="W14" s="67"/>
      <c r="X14" s="68">
        <v>4</v>
      </c>
      <c r="Y14" s="69">
        <f t="shared" si="0"/>
        <v>3.1E-2</v>
      </c>
      <c r="Z14" s="70">
        <v>56</v>
      </c>
      <c r="AA14" s="71">
        <f t="shared" si="1"/>
        <v>7226</v>
      </c>
      <c r="AB14" s="72">
        <v>3500</v>
      </c>
      <c r="AC14" s="73">
        <f t="shared" si="2"/>
        <v>0.48</v>
      </c>
      <c r="AD14" s="63" t="s">
        <v>66</v>
      </c>
      <c r="AE14" s="74">
        <v>0.16700000000000001</v>
      </c>
      <c r="AF14" s="73" t="str">
        <f>IF(ISERROR(#REF!*AE14),"",#REF!*AE14)</f>
        <v/>
      </c>
      <c r="AG14" s="73" t="str">
        <f>IF(ISERROR(#REF!+AC14+AF14),"",#REF!+AC14+AF14)</f>
        <v/>
      </c>
      <c r="AH14" s="43">
        <v>0.05</v>
      </c>
      <c r="AI14" s="75">
        <f t="shared" si="3"/>
        <v>0.78</v>
      </c>
      <c r="AJ14" s="43">
        <v>0.08</v>
      </c>
      <c r="AK14" s="75">
        <f t="shared" si="4"/>
        <v>1.25</v>
      </c>
      <c r="AL14" s="43">
        <v>0.1</v>
      </c>
      <c r="AM14" s="75">
        <f t="shared" si="5"/>
        <v>1.56</v>
      </c>
      <c r="AN14" s="43">
        <v>0.1</v>
      </c>
      <c r="AO14" s="75">
        <f t="shared" si="6"/>
        <v>1.56</v>
      </c>
      <c r="AP14" s="43">
        <v>7.0000000000000007E-2</v>
      </c>
      <c r="AQ14" s="75">
        <f t="shared" si="7"/>
        <v>1.0900000000000001</v>
      </c>
      <c r="AR14" s="76">
        <v>0</v>
      </c>
      <c r="AS14" s="75">
        <f t="shared" si="8"/>
        <v>0</v>
      </c>
      <c r="AT14" s="76">
        <v>0</v>
      </c>
      <c r="AU14" s="75" t="str">
        <f>IF(ISERROR(#REF!*AT14),"",#REF!*AT14)</f>
        <v/>
      </c>
      <c r="AV14" s="75" t="str">
        <f t="shared" si="9"/>
        <v/>
      </c>
      <c r="AW14" s="75" t="str">
        <f t="shared" si="10"/>
        <v/>
      </c>
      <c r="AX14" s="77" t="str">
        <f t="shared" si="11"/>
        <v/>
      </c>
      <c r="AY14" s="88">
        <v>15.59</v>
      </c>
      <c r="AZ14" s="89">
        <v>27.99</v>
      </c>
      <c r="BA14" s="77">
        <f t="shared" si="12"/>
        <v>0.443</v>
      </c>
      <c r="BB14" s="78"/>
      <c r="BC14" s="75" t="str">
        <f t="shared" si="13"/>
        <v/>
      </c>
      <c r="BD14" s="75">
        <f t="shared" si="14"/>
        <v>0</v>
      </c>
    </row>
    <row r="15" spans="1:56">
      <c r="A15" s="80">
        <v>14</v>
      </c>
      <c r="B15" s="32"/>
      <c r="C15" s="32"/>
      <c r="D15" s="2" t="s">
        <v>1</v>
      </c>
      <c r="E15" s="2"/>
      <c r="F15" s="2" t="s">
        <v>3</v>
      </c>
      <c r="G15" s="33" t="s">
        <v>58</v>
      </c>
      <c r="H15" s="2" t="s">
        <v>59</v>
      </c>
      <c r="I15" s="33" t="s">
        <v>60</v>
      </c>
      <c r="J15" s="2" t="s">
        <v>61</v>
      </c>
      <c r="K15" s="32" t="s">
        <v>62</v>
      </c>
      <c r="L15" s="2" t="s">
        <v>117</v>
      </c>
      <c r="M15" s="2" t="s">
        <v>69</v>
      </c>
      <c r="N15" s="34" t="s">
        <v>86</v>
      </c>
      <c r="O15" s="90" t="s">
        <v>134</v>
      </c>
      <c r="P15" s="2" t="s">
        <v>64</v>
      </c>
      <c r="Q15" s="1">
        <v>6.93</v>
      </c>
      <c r="R15" s="4">
        <v>7.29</v>
      </c>
      <c r="S15" s="2" t="s">
        <v>65</v>
      </c>
      <c r="T15" s="35">
        <v>30</v>
      </c>
      <c r="U15" s="35">
        <v>26</v>
      </c>
      <c r="V15" s="35">
        <v>40</v>
      </c>
      <c r="W15" s="36"/>
      <c r="X15" s="10">
        <v>4</v>
      </c>
      <c r="Y15" s="37">
        <f t="shared" si="0"/>
        <v>3.1E-2</v>
      </c>
      <c r="Z15" s="38">
        <v>56</v>
      </c>
      <c r="AA15" s="39">
        <f t="shared" si="1"/>
        <v>7226</v>
      </c>
      <c r="AB15" s="40">
        <v>3500</v>
      </c>
      <c r="AC15" s="41">
        <f t="shared" si="2"/>
        <v>0.48</v>
      </c>
      <c r="AD15" s="32" t="s">
        <v>66</v>
      </c>
      <c r="AE15" s="42">
        <v>0.16700000000000001</v>
      </c>
      <c r="AF15" s="41" t="str">
        <f>IF(ISERROR(#REF!*AE15),"",#REF!*AE15)</f>
        <v/>
      </c>
      <c r="AG15" s="41" t="str">
        <f>IF(ISERROR(#REF!+AC15+AF15),"",#REF!+AC15+AF15)</f>
        <v/>
      </c>
      <c r="AH15" s="43">
        <v>0.05</v>
      </c>
      <c r="AI15" s="44">
        <f t="shared" si="3"/>
        <v>0.84</v>
      </c>
      <c r="AJ15" s="43">
        <v>0.08</v>
      </c>
      <c r="AK15" s="44">
        <f t="shared" si="4"/>
        <v>1.34</v>
      </c>
      <c r="AL15" s="43">
        <v>0.1</v>
      </c>
      <c r="AM15" s="44">
        <f t="shared" si="5"/>
        <v>1.67</v>
      </c>
      <c r="AN15" s="43">
        <v>0.1</v>
      </c>
      <c r="AO15" s="44">
        <f t="shared" si="6"/>
        <v>1.67</v>
      </c>
      <c r="AP15" s="43">
        <v>7.0000000000000007E-2</v>
      </c>
      <c r="AQ15" s="44">
        <f t="shared" si="7"/>
        <v>1.17</v>
      </c>
      <c r="AR15" s="43">
        <v>0</v>
      </c>
      <c r="AS15" s="44">
        <f t="shared" si="8"/>
        <v>0</v>
      </c>
      <c r="AT15" s="43">
        <v>0</v>
      </c>
      <c r="AU15" s="44" t="str">
        <f>IF(ISERROR(#REF!*AT15),"",#REF!*AT15)</f>
        <v/>
      </c>
      <c r="AV15" s="44" t="str">
        <f t="shared" si="9"/>
        <v/>
      </c>
      <c r="AW15" s="44" t="str">
        <f t="shared" si="10"/>
        <v/>
      </c>
      <c r="AX15" s="45" t="str">
        <f t="shared" si="11"/>
        <v/>
      </c>
      <c r="AY15" s="84">
        <v>16.7</v>
      </c>
      <c r="AZ15" s="85">
        <v>27.99</v>
      </c>
      <c r="BA15" s="45">
        <f t="shared" si="12"/>
        <v>0.40339999999999998</v>
      </c>
      <c r="BB15" s="46"/>
      <c r="BC15" s="44" t="str">
        <f t="shared" si="13"/>
        <v/>
      </c>
      <c r="BD15" s="44">
        <f t="shared" si="14"/>
        <v>0</v>
      </c>
    </row>
    <row r="16" spans="1:56">
      <c r="A16" s="80">
        <v>15</v>
      </c>
      <c r="B16" s="32"/>
      <c r="C16" s="32"/>
      <c r="D16" s="2" t="s">
        <v>1</v>
      </c>
      <c r="E16" s="2"/>
      <c r="F16" s="2" t="s">
        <v>3</v>
      </c>
      <c r="G16" s="33" t="s">
        <v>58</v>
      </c>
      <c r="H16" s="2" t="s">
        <v>59</v>
      </c>
      <c r="I16" s="33" t="s">
        <v>60</v>
      </c>
      <c r="J16" s="2" t="s">
        <v>61</v>
      </c>
      <c r="K16" s="32" t="s">
        <v>62</v>
      </c>
      <c r="L16" s="2" t="s">
        <v>118</v>
      </c>
      <c r="M16" s="2" t="s">
        <v>69</v>
      </c>
      <c r="N16" s="34" t="s">
        <v>87</v>
      </c>
      <c r="O16" s="90" t="s">
        <v>135</v>
      </c>
      <c r="P16" s="2" t="s">
        <v>64</v>
      </c>
      <c r="Q16" s="1">
        <v>8.86</v>
      </c>
      <c r="R16" s="4">
        <v>9.33</v>
      </c>
      <c r="S16" s="2" t="s">
        <v>65</v>
      </c>
      <c r="T16" s="35">
        <v>30</v>
      </c>
      <c r="U16" s="35">
        <v>26</v>
      </c>
      <c r="V16" s="35">
        <v>42</v>
      </c>
      <c r="W16" s="36"/>
      <c r="X16" s="10">
        <v>4</v>
      </c>
      <c r="Y16" s="37">
        <f t="shared" si="0"/>
        <v>3.3000000000000002E-2</v>
      </c>
      <c r="Z16" s="38">
        <v>56</v>
      </c>
      <c r="AA16" s="39">
        <f t="shared" si="1"/>
        <v>6788</v>
      </c>
      <c r="AB16" s="40">
        <v>3500</v>
      </c>
      <c r="AC16" s="41">
        <f t="shared" si="2"/>
        <v>0.52</v>
      </c>
      <c r="AD16" s="32" t="s">
        <v>66</v>
      </c>
      <c r="AE16" s="42">
        <v>0.16700000000000001</v>
      </c>
      <c r="AF16" s="41" t="str">
        <f>IF(ISERROR(#REF!*AE16),"",#REF!*AE16)</f>
        <v/>
      </c>
      <c r="AG16" s="41" t="str">
        <f>IF(ISERROR(#REF!+AC16+AF16),"",#REF!+AC16+AF16)</f>
        <v/>
      </c>
      <c r="AH16" s="43">
        <v>0.05</v>
      </c>
      <c r="AI16" s="44">
        <f t="shared" si="3"/>
        <v>0.99</v>
      </c>
      <c r="AJ16" s="43">
        <v>0.08</v>
      </c>
      <c r="AK16" s="44">
        <f t="shared" si="4"/>
        <v>1.58</v>
      </c>
      <c r="AL16" s="43">
        <v>0.1</v>
      </c>
      <c r="AM16" s="44">
        <f t="shared" si="5"/>
        <v>1.98</v>
      </c>
      <c r="AN16" s="43">
        <v>0.1</v>
      </c>
      <c r="AO16" s="44">
        <f t="shared" si="6"/>
        <v>1.98</v>
      </c>
      <c r="AP16" s="43">
        <v>7.0000000000000007E-2</v>
      </c>
      <c r="AQ16" s="44">
        <f t="shared" si="7"/>
        <v>1.38</v>
      </c>
      <c r="AR16" s="43">
        <v>0</v>
      </c>
      <c r="AS16" s="44">
        <f t="shared" si="8"/>
        <v>0</v>
      </c>
      <c r="AT16" s="43">
        <v>0</v>
      </c>
      <c r="AU16" s="44" t="str">
        <f>IF(ISERROR(#REF!*AT16),"",#REF!*AT16)</f>
        <v/>
      </c>
      <c r="AV16" s="44" t="str">
        <f t="shared" si="9"/>
        <v/>
      </c>
      <c r="AW16" s="44" t="str">
        <f t="shared" si="10"/>
        <v/>
      </c>
      <c r="AX16" s="45" t="str">
        <f t="shared" si="11"/>
        <v/>
      </c>
      <c r="AY16" s="84">
        <v>19.760000000000002</v>
      </c>
      <c r="AZ16" s="85">
        <v>31.99</v>
      </c>
      <c r="BA16" s="45">
        <f t="shared" si="12"/>
        <v>0.38229999999999997</v>
      </c>
      <c r="BB16" s="46"/>
      <c r="BC16" s="44" t="str">
        <f t="shared" si="13"/>
        <v/>
      </c>
      <c r="BD16" s="44">
        <f t="shared" si="14"/>
        <v>0</v>
      </c>
    </row>
    <row r="17" spans="1:56">
      <c r="A17" s="80">
        <v>16</v>
      </c>
      <c r="B17" s="32"/>
      <c r="C17" s="32"/>
      <c r="D17" s="2" t="s">
        <v>1</v>
      </c>
      <c r="E17" s="2"/>
      <c r="F17" s="2" t="s">
        <v>3</v>
      </c>
      <c r="G17" s="33" t="s">
        <v>58</v>
      </c>
      <c r="H17" s="2" t="s">
        <v>59</v>
      </c>
      <c r="I17" s="33" t="s">
        <v>60</v>
      </c>
      <c r="J17" s="2" t="s">
        <v>61</v>
      </c>
      <c r="K17" s="32" t="s">
        <v>62</v>
      </c>
      <c r="L17" s="2" t="s">
        <v>119</v>
      </c>
      <c r="M17" s="2" t="s">
        <v>69</v>
      </c>
      <c r="N17" s="34" t="s">
        <v>88</v>
      </c>
      <c r="O17" s="90" t="s">
        <v>136</v>
      </c>
      <c r="P17" s="2" t="s">
        <v>64</v>
      </c>
      <c r="Q17" s="1">
        <v>9.6199999999999992</v>
      </c>
      <c r="R17" s="4">
        <v>10.130000000000001</v>
      </c>
      <c r="S17" s="2" t="s">
        <v>65</v>
      </c>
      <c r="T17" s="35">
        <v>30</v>
      </c>
      <c r="U17" s="35">
        <v>26</v>
      </c>
      <c r="V17" s="35">
        <v>44</v>
      </c>
      <c r="W17" s="36"/>
      <c r="X17" s="10">
        <v>4</v>
      </c>
      <c r="Y17" s="37">
        <f t="shared" si="0"/>
        <v>3.4000000000000002E-2</v>
      </c>
      <c r="Z17" s="38">
        <v>56</v>
      </c>
      <c r="AA17" s="39">
        <f t="shared" si="1"/>
        <v>6588</v>
      </c>
      <c r="AB17" s="40">
        <v>3500</v>
      </c>
      <c r="AC17" s="41">
        <f t="shared" si="2"/>
        <v>0.53</v>
      </c>
      <c r="AD17" s="32" t="s">
        <v>66</v>
      </c>
      <c r="AE17" s="42">
        <v>0.16700000000000001</v>
      </c>
      <c r="AF17" s="41" t="str">
        <f>IF(ISERROR(#REF!*AE17),"",#REF!*AE17)</f>
        <v/>
      </c>
      <c r="AG17" s="41" t="str">
        <f>IF(ISERROR(#REF!+AC17+AF17),"",#REF!+AC17+AF17)</f>
        <v/>
      </c>
      <c r="AH17" s="43">
        <v>0.05</v>
      </c>
      <c r="AI17" s="44">
        <f t="shared" si="3"/>
        <v>1.1100000000000001</v>
      </c>
      <c r="AJ17" s="43">
        <v>0.08</v>
      </c>
      <c r="AK17" s="44">
        <f t="shared" si="4"/>
        <v>1.78</v>
      </c>
      <c r="AL17" s="43">
        <v>0.1</v>
      </c>
      <c r="AM17" s="44">
        <f t="shared" si="5"/>
        <v>2.23</v>
      </c>
      <c r="AN17" s="43">
        <v>0.1</v>
      </c>
      <c r="AO17" s="44">
        <f t="shared" si="6"/>
        <v>2.23</v>
      </c>
      <c r="AP17" s="43">
        <v>7.0000000000000007E-2</v>
      </c>
      <c r="AQ17" s="44">
        <f t="shared" si="7"/>
        <v>1.56</v>
      </c>
      <c r="AR17" s="43">
        <v>0</v>
      </c>
      <c r="AS17" s="44">
        <f t="shared" si="8"/>
        <v>0</v>
      </c>
      <c r="AT17" s="43">
        <v>0</v>
      </c>
      <c r="AU17" s="44" t="str">
        <f>IF(ISERROR(#REF!*AT17),"",#REF!*AT17)</f>
        <v/>
      </c>
      <c r="AV17" s="44" t="str">
        <f t="shared" si="9"/>
        <v/>
      </c>
      <c r="AW17" s="44" t="str">
        <f t="shared" si="10"/>
        <v/>
      </c>
      <c r="AX17" s="45" t="str">
        <f t="shared" si="11"/>
        <v/>
      </c>
      <c r="AY17" s="84">
        <v>22.27</v>
      </c>
      <c r="AZ17" s="85">
        <v>36.99</v>
      </c>
      <c r="BA17" s="45">
        <f t="shared" si="12"/>
        <v>0.39789999999999998</v>
      </c>
      <c r="BB17" s="46"/>
      <c r="BC17" s="44" t="str">
        <f t="shared" si="13"/>
        <v/>
      </c>
      <c r="BD17" s="44">
        <f t="shared" si="14"/>
        <v>0</v>
      </c>
    </row>
    <row r="18" spans="1:56">
      <c r="A18" s="80">
        <v>17</v>
      </c>
      <c r="B18" s="32"/>
      <c r="C18" s="32"/>
      <c r="D18" s="2" t="s">
        <v>1</v>
      </c>
      <c r="E18" s="2"/>
      <c r="F18" s="2" t="s">
        <v>3</v>
      </c>
      <c r="G18" s="33" t="s">
        <v>58</v>
      </c>
      <c r="H18" s="2" t="s">
        <v>59</v>
      </c>
      <c r="I18" s="33" t="s">
        <v>60</v>
      </c>
      <c r="J18" s="2" t="s">
        <v>61</v>
      </c>
      <c r="K18" s="32" t="s">
        <v>62</v>
      </c>
      <c r="L18" s="2" t="s">
        <v>120</v>
      </c>
      <c r="M18" s="2" t="s">
        <v>69</v>
      </c>
      <c r="N18" s="34" t="s">
        <v>89</v>
      </c>
      <c r="O18" s="90" t="s">
        <v>137</v>
      </c>
      <c r="P18" s="2" t="s">
        <v>64</v>
      </c>
      <c r="Q18" s="1">
        <v>11.13</v>
      </c>
      <c r="R18" s="4">
        <v>11.72</v>
      </c>
      <c r="S18" s="2" t="s">
        <v>65</v>
      </c>
      <c r="T18" s="35">
        <v>30</v>
      </c>
      <c r="U18" s="35">
        <v>26</v>
      </c>
      <c r="V18" s="35">
        <v>48</v>
      </c>
      <c r="W18" s="36"/>
      <c r="X18" s="10">
        <v>4</v>
      </c>
      <c r="Y18" s="37">
        <f t="shared" si="0"/>
        <v>3.6999999999999998E-2</v>
      </c>
      <c r="Z18" s="38">
        <v>56</v>
      </c>
      <c r="AA18" s="39">
        <f t="shared" si="1"/>
        <v>6054</v>
      </c>
      <c r="AB18" s="40">
        <v>3500</v>
      </c>
      <c r="AC18" s="41">
        <f t="shared" si="2"/>
        <v>0.57999999999999996</v>
      </c>
      <c r="AD18" s="32" t="s">
        <v>66</v>
      </c>
      <c r="AE18" s="42">
        <v>0.16700000000000001</v>
      </c>
      <c r="AF18" s="41" t="str">
        <f>IF(ISERROR(#REF!*AE18),"",#REF!*AE18)</f>
        <v/>
      </c>
      <c r="AG18" s="41" t="str">
        <f>IF(ISERROR(#REF!+AC18+AF18),"",#REF!+AC18+AF18)</f>
        <v/>
      </c>
      <c r="AH18" s="43">
        <v>0.05</v>
      </c>
      <c r="AI18" s="44">
        <f t="shared" si="3"/>
        <v>1.23</v>
      </c>
      <c r="AJ18" s="43">
        <v>0.08</v>
      </c>
      <c r="AK18" s="44">
        <f t="shared" si="4"/>
        <v>1.98</v>
      </c>
      <c r="AL18" s="43">
        <v>0.1</v>
      </c>
      <c r="AM18" s="44">
        <f t="shared" si="5"/>
        <v>2.4700000000000002</v>
      </c>
      <c r="AN18" s="43">
        <v>0.1</v>
      </c>
      <c r="AO18" s="44">
        <f t="shared" si="6"/>
        <v>2.4700000000000002</v>
      </c>
      <c r="AP18" s="43">
        <v>7.0000000000000007E-2</v>
      </c>
      <c r="AQ18" s="44">
        <f t="shared" si="7"/>
        <v>1.73</v>
      </c>
      <c r="AR18" s="43">
        <v>0</v>
      </c>
      <c r="AS18" s="44">
        <f t="shared" si="8"/>
        <v>0</v>
      </c>
      <c r="AT18" s="43">
        <v>0</v>
      </c>
      <c r="AU18" s="44" t="str">
        <f>IF(ISERROR(#REF!*AT18),"",#REF!*AT18)</f>
        <v/>
      </c>
      <c r="AV18" s="44" t="str">
        <f t="shared" si="9"/>
        <v/>
      </c>
      <c r="AW18" s="44" t="str">
        <f t="shared" si="10"/>
        <v/>
      </c>
      <c r="AX18" s="45" t="str">
        <f t="shared" si="11"/>
        <v/>
      </c>
      <c r="AY18" s="84">
        <v>24.69</v>
      </c>
      <c r="AZ18" s="85">
        <v>39.99</v>
      </c>
      <c r="BA18" s="45">
        <f t="shared" si="12"/>
        <v>0.3826</v>
      </c>
      <c r="BB18" s="46"/>
      <c r="BC18" s="44" t="str">
        <f t="shared" si="13"/>
        <v/>
      </c>
      <c r="BD18" s="44">
        <f t="shared" si="14"/>
        <v>0</v>
      </c>
    </row>
    <row r="19" spans="1:56" ht="15.75" thickBot="1">
      <c r="A19" s="81">
        <v>18</v>
      </c>
      <c r="B19" s="47"/>
      <c r="C19" s="47"/>
      <c r="D19" s="48" t="s">
        <v>1</v>
      </c>
      <c r="E19" s="48"/>
      <c r="F19" s="48" t="s">
        <v>3</v>
      </c>
      <c r="G19" s="49" t="s">
        <v>58</v>
      </c>
      <c r="H19" s="48" t="s">
        <v>59</v>
      </c>
      <c r="I19" s="49" t="s">
        <v>60</v>
      </c>
      <c r="J19" s="48" t="s">
        <v>61</v>
      </c>
      <c r="K19" s="47" t="s">
        <v>62</v>
      </c>
      <c r="L19" s="48" t="s">
        <v>67</v>
      </c>
      <c r="M19" s="48" t="s">
        <v>69</v>
      </c>
      <c r="N19" s="34" t="s">
        <v>90</v>
      </c>
      <c r="O19" s="90" t="s">
        <v>138</v>
      </c>
      <c r="P19" s="48" t="s">
        <v>64</v>
      </c>
      <c r="Q19" s="1">
        <v>11.13</v>
      </c>
      <c r="R19" s="4">
        <v>11.72</v>
      </c>
      <c r="S19" s="48" t="s">
        <v>65</v>
      </c>
      <c r="T19" s="50">
        <v>30</v>
      </c>
      <c r="U19" s="50">
        <v>26</v>
      </c>
      <c r="V19" s="50">
        <v>48</v>
      </c>
      <c r="W19" s="51"/>
      <c r="X19" s="52">
        <v>4</v>
      </c>
      <c r="Y19" s="53">
        <f t="shared" si="0"/>
        <v>3.6999999999999998E-2</v>
      </c>
      <c r="Z19" s="54">
        <v>56</v>
      </c>
      <c r="AA19" s="55">
        <f t="shared" si="1"/>
        <v>6054</v>
      </c>
      <c r="AB19" s="56">
        <v>3500</v>
      </c>
      <c r="AC19" s="57">
        <f t="shared" si="2"/>
        <v>0.57999999999999996</v>
      </c>
      <c r="AD19" s="47" t="s">
        <v>66</v>
      </c>
      <c r="AE19" s="58">
        <v>0.16700000000000001</v>
      </c>
      <c r="AF19" s="57" t="str">
        <f>IF(ISERROR(#REF!*AE19),"",#REF!*AE19)</f>
        <v/>
      </c>
      <c r="AG19" s="57" t="str">
        <f>IF(ISERROR(#REF!+AC19+AF19),"",#REF!+AC19+AF19)</f>
        <v/>
      </c>
      <c r="AH19" s="43">
        <v>0.05</v>
      </c>
      <c r="AI19" s="59">
        <f t="shared" si="3"/>
        <v>1.23</v>
      </c>
      <c r="AJ19" s="43">
        <v>0.08</v>
      </c>
      <c r="AK19" s="59">
        <f t="shared" si="4"/>
        <v>1.98</v>
      </c>
      <c r="AL19" s="43">
        <v>0.1</v>
      </c>
      <c r="AM19" s="59">
        <f t="shared" si="5"/>
        <v>2.4700000000000002</v>
      </c>
      <c r="AN19" s="43">
        <v>0.1</v>
      </c>
      <c r="AO19" s="59">
        <f t="shared" si="6"/>
        <v>2.4700000000000002</v>
      </c>
      <c r="AP19" s="43">
        <v>7.0000000000000007E-2</v>
      </c>
      <c r="AQ19" s="59">
        <f t="shared" si="7"/>
        <v>1.73</v>
      </c>
      <c r="AR19" s="60">
        <v>0</v>
      </c>
      <c r="AS19" s="59">
        <f t="shared" si="8"/>
        <v>0</v>
      </c>
      <c r="AT19" s="60">
        <v>0</v>
      </c>
      <c r="AU19" s="59" t="str">
        <f>IF(ISERROR(#REF!*AT19),"",#REF!*AT19)</f>
        <v/>
      </c>
      <c r="AV19" s="59" t="str">
        <f t="shared" si="9"/>
        <v/>
      </c>
      <c r="AW19" s="59" t="str">
        <f t="shared" si="10"/>
        <v/>
      </c>
      <c r="AX19" s="61" t="str">
        <f t="shared" si="11"/>
        <v/>
      </c>
      <c r="AY19" s="86">
        <v>24.69</v>
      </c>
      <c r="AZ19" s="87">
        <v>39.99</v>
      </c>
      <c r="BA19" s="61">
        <f t="shared" si="12"/>
        <v>0.3826</v>
      </c>
      <c r="BB19" s="62"/>
      <c r="BC19" s="59" t="str">
        <f t="shared" si="13"/>
        <v/>
      </c>
      <c r="BD19" s="59">
        <f t="shared" si="14"/>
        <v>0</v>
      </c>
    </row>
    <row r="20" spans="1:56">
      <c r="A20" s="82">
        <v>19</v>
      </c>
      <c r="B20" s="63"/>
      <c r="C20" s="63"/>
      <c r="D20" s="64" t="s">
        <v>1</v>
      </c>
      <c r="E20" s="64"/>
      <c r="F20" s="64" t="s">
        <v>3</v>
      </c>
      <c r="G20" s="65" t="s">
        <v>58</v>
      </c>
      <c r="H20" s="64" t="s">
        <v>59</v>
      </c>
      <c r="I20" s="65" t="s">
        <v>60</v>
      </c>
      <c r="J20" s="64" t="s">
        <v>61</v>
      </c>
      <c r="K20" s="63" t="s">
        <v>62</v>
      </c>
      <c r="L20" s="64" t="s">
        <v>116</v>
      </c>
      <c r="M20" s="64" t="s">
        <v>70</v>
      </c>
      <c r="N20" s="34" t="s">
        <v>91</v>
      </c>
      <c r="O20" s="90" t="s">
        <v>139</v>
      </c>
      <c r="P20" s="64" t="s">
        <v>64</v>
      </c>
      <c r="Q20" s="1">
        <v>6.68</v>
      </c>
      <c r="R20" s="4">
        <v>7.03</v>
      </c>
      <c r="S20" s="64" t="s">
        <v>65</v>
      </c>
      <c r="T20" s="66">
        <v>30</v>
      </c>
      <c r="U20" s="66">
        <v>26</v>
      </c>
      <c r="V20" s="66">
        <v>40</v>
      </c>
      <c r="W20" s="67"/>
      <c r="X20" s="68">
        <v>4</v>
      </c>
      <c r="Y20" s="69">
        <f t="shared" si="0"/>
        <v>3.1E-2</v>
      </c>
      <c r="Z20" s="70">
        <v>56</v>
      </c>
      <c r="AA20" s="71">
        <f t="shared" si="1"/>
        <v>7226</v>
      </c>
      <c r="AB20" s="72">
        <v>3500</v>
      </c>
      <c r="AC20" s="73">
        <f t="shared" si="2"/>
        <v>0.48</v>
      </c>
      <c r="AD20" s="63" t="s">
        <v>66</v>
      </c>
      <c r="AE20" s="74">
        <v>0.16700000000000001</v>
      </c>
      <c r="AF20" s="73" t="str">
        <f>IF(ISERROR(#REF!*AE20),"",#REF!*AE20)</f>
        <v/>
      </c>
      <c r="AG20" s="73" t="str">
        <f>IF(ISERROR(#REF!+AC20+AF20),"",#REF!+AC20+AF20)</f>
        <v/>
      </c>
      <c r="AH20" s="43">
        <v>0.05</v>
      </c>
      <c r="AI20" s="75">
        <f t="shared" si="3"/>
        <v>0.78</v>
      </c>
      <c r="AJ20" s="43">
        <v>0.08</v>
      </c>
      <c r="AK20" s="75">
        <f t="shared" si="4"/>
        <v>1.25</v>
      </c>
      <c r="AL20" s="43">
        <v>0.1</v>
      </c>
      <c r="AM20" s="75">
        <f t="shared" si="5"/>
        <v>1.56</v>
      </c>
      <c r="AN20" s="43">
        <v>0.1</v>
      </c>
      <c r="AO20" s="75">
        <f t="shared" si="6"/>
        <v>1.56</v>
      </c>
      <c r="AP20" s="43">
        <v>7.0000000000000007E-2</v>
      </c>
      <c r="AQ20" s="75">
        <f t="shared" si="7"/>
        <v>1.0900000000000001</v>
      </c>
      <c r="AR20" s="76">
        <v>0</v>
      </c>
      <c r="AS20" s="75">
        <f t="shared" si="8"/>
        <v>0</v>
      </c>
      <c r="AT20" s="76">
        <v>0</v>
      </c>
      <c r="AU20" s="75" t="str">
        <f>IF(ISERROR(#REF!*AT20),"",#REF!*AT20)</f>
        <v/>
      </c>
      <c r="AV20" s="75" t="str">
        <f t="shared" si="9"/>
        <v/>
      </c>
      <c r="AW20" s="75" t="str">
        <f t="shared" si="10"/>
        <v/>
      </c>
      <c r="AX20" s="77" t="str">
        <f t="shared" si="11"/>
        <v/>
      </c>
      <c r="AY20" s="88">
        <v>15.59</v>
      </c>
      <c r="AZ20" s="89">
        <v>27.99</v>
      </c>
      <c r="BA20" s="77">
        <f t="shared" si="12"/>
        <v>0.443</v>
      </c>
      <c r="BB20" s="78"/>
      <c r="BC20" s="75" t="str">
        <f t="shared" si="13"/>
        <v/>
      </c>
      <c r="BD20" s="75">
        <f t="shared" si="14"/>
        <v>0</v>
      </c>
    </row>
    <row r="21" spans="1:56">
      <c r="A21" s="80">
        <v>20</v>
      </c>
      <c r="B21" s="32"/>
      <c r="C21" s="32"/>
      <c r="D21" s="2" t="s">
        <v>1</v>
      </c>
      <c r="E21" s="2"/>
      <c r="F21" s="2" t="s">
        <v>3</v>
      </c>
      <c r="G21" s="33" t="s">
        <v>58</v>
      </c>
      <c r="H21" s="2" t="s">
        <v>59</v>
      </c>
      <c r="I21" s="33" t="s">
        <v>60</v>
      </c>
      <c r="J21" s="2" t="s">
        <v>61</v>
      </c>
      <c r="K21" s="32" t="s">
        <v>62</v>
      </c>
      <c r="L21" s="2" t="s">
        <v>117</v>
      </c>
      <c r="M21" s="2" t="s">
        <v>70</v>
      </c>
      <c r="N21" s="34" t="s">
        <v>93</v>
      </c>
      <c r="O21" s="90" t="s">
        <v>140</v>
      </c>
      <c r="P21" s="2" t="s">
        <v>64</v>
      </c>
      <c r="Q21" s="1">
        <v>6.93</v>
      </c>
      <c r="R21" s="4">
        <v>7.29</v>
      </c>
      <c r="S21" s="2" t="s">
        <v>65</v>
      </c>
      <c r="T21" s="35">
        <v>30</v>
      </c>
      <c r="U21" s="35">
        <v>26</v>
      </c>
      <c r="V21" s="35">
        <v>40</v>
      </c>
      <c r="W21" s="36"/>
      <c r="X21" s="10">
        <v>4</v>
      </c>
      <c r="Y21" s="37">
        <f t="shared" si="0"/>
        <v>3.1E-2</v>
      </c>
      <c r="Z21" s="38">
        <v>56</v>
      </c>
      <c r="AA21" s="39">
        <f t="shared" si="1"/>
        <v>7226</v>
      </c>
      <c r="AB21" s="40">
        <v>3500</v>
      </c>
      <c r="AC21" s="41">
        <f t="shared" si="2"/>
        <v>0.48</v>
      </c>
      <c r="AD21" s="32" t="s">
        <v>66</v>
      </c>
      <c r="AE21" s="42">
        <v>0.16700000000000001</v>
      </c>
      <c r="AF21" s="41" t="str">
        <f>IF(ISERROR(#REF!*AE21),"",#REF!*AE21)</f>
        <v/>
      </c>
      <c r="AG21" s="41" t="str">
        <f>IF(ISERROR(#REF!+AC21+AF21),"",#REF!+AC21+AF21)</f>
        <v/>
      </c>
      <c r="AH21" s="43">
        <v>0.05</v>
      </c>
      <c r="AI21" s="44">
        <f t="shared" si="3"/>
        <v>0.84</v>
      </c>
      <c r="AJ21" s="43">
        <v>0.08</v>
      </c>
      <c r="AK21" s="44">
        <f t="shared" si="4"/>
        <v>1.34</v>
      </c>
      <c r="AL21" s="43">
        <v>0.1</v>
      </c>
      <c r="AM21" s="44">
        <f t="shared" si="5"/>
        <v>1.67</v>
      </c>
      <c r="AN21" s="43">
        <v>0.1</v>
      </c>
      <c r="AO21" s="44">
        <f t="shared" si="6"/>
        <v>1.67</v>
      </c>
      <c r="AP21" s="43">
        <v>7.0000000000000007E-2</v>
      </c>
      <c r="AQ21" s="44">
        <f t="shared" si="7"/>
        <v>1.17</v>
      </c>
      <c r="AR21" s="43">
        <v>0</v>
      </c>
      <c r="AS21" s="44">
        <f t="shared" si="8"/>
        <v>0</v>
      </c>
      <c r="AT21" s="43">
        <v>0</v>
      </c>
      <c r="AU21" s="44" t="str">
        <f>IF(ISERROR(#REF!*AT21),"",#REF!*AT21)</f>
        <v/>
      </c>
      <c r="AV21" s="44" t="str">
        <f t="shared" si="9"/>
        <v/>
      </c>
      <c r="AW21" s="44" t="str">
        <f t="shared" si="10"/>
        <v/>
      </c>
      <c r="AX21" s="45" t="str">
        <f t="shared" si="11"/>
        <v/>
      </c>
      <c r="AY21" s="84">
        <v>16.7</v>
      </c>
      <c r="AZ21" s="85">
        <v>27.99</v>
      </c>
      <c r="BA21" s="45">
        <f t="shared" si="12"/>
        <v>0.40339999999999998</v>
      </c>
      <c r="BB21" s="46"/>
      <c r="BC21" s="44" t="str">
        <f t="shared" si="13"/>
        <v/>
      </c>
      <c r="BD21" s="44">
        <f t="shared" si="14"/>
        <v>0</v>
      </c>
    </row>
    <row r="22" spans="1:56">
      <c r="A22" s="80">
        <v>21</v>
      </c>
      <c r="B22" s="32"/>
      <c r="C22" s="32"/>
      <c r="D22" s="2" t="s">
        <v>1</v>
      </c>
      <c r="E22" s="32"/>
      <c r="F22" s="2" t="s">
        <v>3</v>
      </c>
      <c r="G22" s="33" t="s">
        <v>58</v>
      </c>
      <c r="H22" s="2" t="s">
        <v>59</v>
      </c>
      <c r="I22" s="33" t="s">
        <v>60</v>
      </c>
      <c r="J22" s="2" t="s">
        <v>61</v>
      </c>
      <c r="K22" s="32" t="s">
        <v>62</v>
      </c>
      <c r="L22" s="2" t="s">
        <v>118</v>
      </c>
      <c r="M22" s="2" t="s">
        <v>70</v>
      </c>
      <c r="N22" s="34" t="s">
        <v>94</v>
      </c>
      <c r="O22" s="90" t="s">
        <v>141</v>
      </c>
      <c r="P22" s="2" t="s">
        <v>64</v>
      </c>
      <c r="Q22" s="1">
        <v>8.86</v>
      </c>
      <c r="R22" s="4">
        <v>9.33</v>
      </c>
      <c r="S22" s="2" t="s">
        <v>65</v>
      </c>
      <c r="T22" s="35">
        <v>30</v>
      </c>
      <c r="U22" s="35">
        <v>26</v>
      </c>
      <c r="V22" s="35">
        <v>42</v>
      </c>
      <c r="W22" s="36"/>
      <c r="X22" s="10">
        <v>4</v>
      </c>
      <c r="Y22" s="37">
        <f t="shared" si="0"/>
        <v>3.3000000000000002E-2</v>
      </c>
      <c r="Z22" s="38">
        <v>56</v>
      </c>
      <c r="AA22" s="39">
        <f t="shared" si="1"/>
        <v>6788</v>
      </c>
      <c r="AB22" s="40">
        <v>3500</v>
      </c>
      <c r="AC22" s="41">
        <f t="shared" si="2"/>
        <v>0.52</v>
      </c>
      <c r="AD22" s="32" t="s">
        <v>66</v>
      </c>
      <c r="AE22" s="42">
        <v>0.16700000000000001</v>
      </c>
      <c r="AF22" s="41" t="str">
        <f>IF(ISERROR(#REF!*AE22),"",#REF!*AE22)</f>
        <v/>
      </c>
      <c r="AG22" s="41" t="str">
        <f>IF(ISERROR(#REF!+AC22+AF22),"",#REF!+AC22+AF22)</f>
        <v/>
      </c>
      <c r="AH22" s="43">
        <v>0.05</v>
      </c>
      <c r="AI22" s="44">
        <f t="shared" si="3"/>
        <v>0.99</v>
      </c>
      <c r="AJ22" s="43">
        <v>0.08</v>
      </c>
      <c r="AK22" s="44">
        <f t="shared" si="4"/>
        <v>1.58</v>
      </c>
      <c r="AL22" s="43">
        <v>0.1</v>
      </c>
      <c r="AM22" s="44">
        <f t="shared" si="5"/>
        <v>1.98</v>
      </c>
      <c r="AN22" s="43">
        <v>0.1</v>
      </c>
      <c r="AO22" s="44">
        <f t="shared" si="6"/>
        <v>1.98</v>
      </c>
      <c r="AP22" s="43">
        <v>7.0000000000000007E-2</v>
      </c>
      <c r="AQ22" s="44">
        <f t="shared" si="7"/>
        <v>1.38</v>
      </c>
      <c r="AR22" s="43">
        <v>0</v>
      </c>
      <c r="AS22" s="44">
        <f t="shared" si="8"/>
        <v>0</v>
      </c>
      <c r="AT22" s="43">
        <v>0</v>
      </c>
      <c r="AU22" s="44" t="str">
        <f>IF(ISERROR(#REF!*AT22),"",#REF!*AT22)</f>
        <v/>
      </c>
      <c r="AV22" s="44" t="str">
        <f t="shared" si="9"/>
        <v/>
      </c>
      <c r="AW22" s="44" t="str">
        <f t="shared" si="10"/>
        <v/>
      </c>
      <c r="AX22" s="45" t="str">
        <f t="shared" si="11"/>
        <v/>
      </c>
      <c r="AY22" s="84">
        <v>19.760000000000002</v>
      </c>
      <c r="AZ22" s="85">
        <v>31.99</v>
      </c>
      <c r="BA22" s="45">
        <f t="shared" si="12"/>
        <v>0.38229999999999997</v>
      </c>
      <c r="BB22" s="46"/>
      <c r="BC22" s="44" t="str">
        <f t="shared" si="13"/>
        <v/>
      </c>
      <c r="BD22" s="44">
        <f t="shared" si="14"/>
        <v>0</v>
      </c>
    </row>
    <row r="23" spans="1:56">
      <c r="A23" s="80">
        <v>22</v>
      </c>
      <c r="B23" s="32"/>
      <c r="C23" s="32"/>
      <c r="D23" s="2" t="s">
        <v>1</v>
      </c>
      <c r="E23" s="32"/>
      <c r="F23" s="2" t="s">
        <v>3</v>
      </c>
      <c r="G23" s="33" t="s">
        <v>58</v>
      </c>
      <c r="H23" s="2" t="s">
        <v>59</v>
      </c>
      <c r="I23" s="33" t="s">
        <v>60</v>
      </c>
      <c r="J23" s="2" t="s">
        <v>61</v>
      </c>
      <c r="K23" s="32" t="s">
        <v>62</v>
      </c>
      <c r="L23" s="2" t="s">
        <v>119</v>
      </c>
      <c r="M23" s="2" t="s">
        <v>70</v>
      </c>
      <c r="N23" s="34" t="s">
        <v>95</v>
      </c>
      <c r="O23" s="90" t="s">
        <v>142</v>
      </c>
      <c r="P23" s="2" t="s">
        <v>64</v>
      </c>
      <c r="Q23" s="1">
        <v>9.6199999999999992</v>
      </c>
      <c r="R23" s="4">
        <v>10.130000000000001</v>
      </c>
      <c r="S23" s="2" t="s">
        <v>65</v>
      </c>
      <c r="T23" s="35">
        <v>30</v>
      </c>
      <c r="U23" s="35">
        <v>26</v>
      </c>
      <c r="V23" s="35">
        <v>44</v>
      </c>
      <c r="W23" s="36"/>
      <c r="X23" s="10">
        <v>4</v>
      </c>
      <c r="Y23" s="37">
        <f t="shared" si="0"/>
        <v>3.4000000000000002E-2</v>
      </c>
      <c r="Z23" s="38">
        <v>56</v>
      </c>
      <c r="AA23" s="39">
        <f t="shared" si="1"/>
        <v>6588</v>
      </c>
      <c r="AB23" s="40">
        <v>3500</v>
      </c>
      <c r="AC23" s="41">
        <f t="shared" si="2"/>
        <v>0.53</v>
      </c>
      <c r="AD23" s="32" t="s">
        <v>66</v>
      </c>
      <c r="AE23" s="42">
        <v>0.16700000000000001</v>
      </c>
      <c r="AF23" s="41" t="str">
        <f>IF(ISERROR(#REF!*AE23),"",#REF!*AE23)</f>
        <v/>
      </c>
      <c r="AG23" s="41" t="str">
        <f>IF(ISERROR(#REF!+AC23+AF23),"",#REF!+AC23+AF23)</f>
        <v/>
      </c>
      <c r="AH23" s="43">
        <v>0.05</v>
      </c>
      <c r="AI23" s="44">
        <f t="shared" si="3"/>
        <v>1.1100000000000001</v>
      </c>
      <c r="AJ23" s="43">
        <v>0.08</v>
      </c>
      <c r="AK23" s="44">
        <f t="shared" si="4"/>
        <v>1.78</v>
      </c>
      <c r="AL23" s="43">
        <v>0.1</v>
      </c>
      <c r="AM23" s="44">
        <f t="shared" si="5"/>
        <v>2.23</v>
      </c>
      <c r="AN23" s="43">
        <v>0.1</v>
      </c>
      <c r="AO23" s="44">
        <f t="shared" si="6"/>
        <v>2.23</v>
      </c>
      <c r="AP23" s="43">
        <v>7.0000000000000007E-2</v>
      </c>
      <c r="AQ23" s="44">
        <f t="shared" si="7"/>
        <v>1.56</v>
      </c>
      <c r="AR23" s="43">
        <v>0</v>
      </c>
      <c r="AS23" s="44">
        <f t="shared" si="8"/>
        <v>0</v>
      </c>
      <c r="AT23" s="43">
        <v>0</v>
      </c>
      <c r="AU23" s="44" t="str">
        <f>IF(ISERROR(#REF!*AT23),"",#REF!*AT23)</f>
        <v/>
      </c>
      <c r="AV23" s="44" t="str">
        <f t="shared" si="9"/>
        <v/>
      </c>
      <c r="AW23" s="44" t="str">
        <f t="shared" si="10"/>
        <v/>
      </c>
      <c r="AX23" s="45" t="str">
        <f t="shared" si="11"/>
        <v/>
      </c>
      <c r="AY23" s="84">
        <v>22.27</v>
      </c>
      <c r="AZ23" s="85">
        <v>36.99</v>
      </c>
      <c r="BA23" s="45">
        <f t="shared" si="12"/>
        <v>0.39789999999999998</v>
      </c>
      <c r="BB23" s="46"/>
      <c r="BC23" s="44" t="str">
        <f t="shared" si="13"/>
        <v/>
      </c>
      <c r="BD23" s="44">
        <f t="shared" si="14"/>
        <v>0</v>
      </c>
    </row>
    <row r="24" spans="1:56">
      <c r="A24" s="80">
        <v>23</v>
      </c>
      <c r="B24" s="32"/>
      <c r="C24" s="32"/>
      <c r="D24" s="2" t="s">
        <v>1</v>
      </c>
      <c r="E24" s="32"/>
      <c r="F24" s="2" t="s">
        <v>3</v>
      </c>
      <c r="G24" s="33" t="s">
        <v>58</v>
      </c>
      <c r="H24" s="2" t="s">
        <v>59</v>
      </c>
      <c r="I24" s="33" t="s">
        <v>60</v>
      </c>
      <c r="J24" s="2" t="s">
        <v>61</v>
      </c>
      <c r="K24" s="32" t="s">
        <v>62</v>
      </c>
      <c r="L24" s="2" t="s">
        <v>120</v>
      </c>
      <c r="M24" s="2" t="s">
        <v>70</v>
      </c>
      <c r="N24" s="34" t="s">
        <v>96</v>
      </c>
      <c r="O24" s="90" t="s">
        <v>143</v>
      </c>
      <c r="P24" s="2" t="s">
        <v>64</v>
      </c>
      <c r="Q24" s="1">
        <v>11.13</v>
      </c>
      <c r="R24" s="4">
        <v>11.72</v>
      </c>
      <c r="S24" s="2" t="s">
        <v>65</v>
      </c>
      <c r="T24" s="35">
        <v>30</v>
      </c>
      <c r="U24" s="35">
        <v>26</v>
      </c>
      <c r="V24" s="35">
        <v>48</v>
      </c>
      <c r="W24" s="36"/>
      <c r="X24" s="10">
        <v>4</v>
      </c>
      <c r="Y24" s="37">
        <f t="shared" si="0"/>
        <v>3.6999999999999998E-2</v>
      </c>
      <c r="Z24" s="38">
        <v>56</v>
      </c>
      <c r="AA24" s="39">
        <f t="shared" si="1"/>
        <v>6054</v>
      </c>
      <c r="AB24" s="40">
        <v>3500</v>
      </c>
      <c r="AC24" s="41">
        <f t="shared" si="2"/>
        <v>0.57999999999999996</v>
      </c>
      <c r="AD24" s="32" t="s">
        <v>66</v>
      </c>
      <c r="AE24" s="42">
        <v>0.16700000000000001</v>
      </c>
      <c r="AF24" s="41" t="str">
        <f>IF(ISERROR(#REF!*AE24),"",#REF!*AE24)</f>
        <v/>
      </c>
      <c r="AG24" s="41" t="str">
        <f>IF(ISERROR(#REF!+AC24+AF24),"",#REF!+AC24+AF24)</f>
        <v/>
      </c>
      <c r="AH24" s="43">
        <v>0.05</v>
      </c>
      <c r="AI24" s="44">
        <f t="shared" si="3"/>
        <v>1.23</v>
      </c>
      <c r="AJ24" s="43">
        <v>0.08</v>
      </c>
      <c r="AK24" s="44">
        <f t="shared" si="4"/>
        <v>1.98</v>
      </c>
      <c r="AL24" s="43">
        <v>0.1</v>
      </c>
      <c r="AM24" s="44">
        <f t="shared" si="5"/>
        <v>2.4700000000000002</v>
      </c>
      <c r="AN24" s="43">
        <v>0.1</v>
      </c>
      <c r="AO24" s="44">
        <f t="shared" si="6"/>
        <v>2.4700000000000002</v>
      </c>
      <c r="AP24" s="43">
        <v>7.0000000000000007E-2</v>
      </c>
      <c r="AQ24" s="44">
        <f t="shared" si="7"/>
        <v>1.73</v>
      </c>
      <c r="AR24" s="43">
        <v>0</v>
      </c>
      <c r="AS24" s="44">
        <f t="shared" si="8"/>
        <v>0</v>
      </c>
      <c r="AT24" s="43">
        <v>0</v>
      </c>
      <c r="AU24" s="44" t="str">
        <f>IF(ISERROR(#REF!*AT24),"",#REF!*AT24)</f>
        <v/>
      </c>
      <c r="AV24" s="44" t="str">
        <f t="shared" si="9"/>
        <v/>
      </c>
      <c r="AW24" s="44" t="str">
        <f t="shared" si="10"/>
        <v/>
      </c>
      <c r="AX24" s="45" t="str">
        <f t="shared" si="11"/>
        <v/>
      </c>
      <c r="AY24" s="84">
        <v>24.69</v>
      </c>
      <c r="AZ24" s="85">
        <v>39.99</v>
      </c>
      <c r="BA24" s="45">
        <f t="shared" si="12"/>
        <v>0.3826</v>
      </c>
      <c r="BB24" s="46"/>
      <c r="BC24" s="44" t="str">
        <f t="shared" si="13"/>
        <v/>
      </c>
      <c r="BD24" s="44">
        <f t="shared" si="14"/>
        <v>0</v>
      </c>
    </row>
    <row r="25" spans="1:56" ht="15.75" thickBot="1">
      <c r="A25" s="81">
        <v>24</v>
      </c>
      <c r="B25" s="47"/>
      <c r="C25" s="47"/>
      <c r="D25" s="48" t="s">
        <v>1</v>
      </c>
      <c r="E25" s="47"/>
      <c r="F25" s="48" t="s">
        <v>3</v>
      </c>
      <c r="G25" s="49" t="s">
        <v>58</v>
      </c>
      <c r="H25" s="48" t="s">
        <v>59</v>
      </c>
      <c r="I25" s="49" t="s">
        <v>60</v>
      </c>
      <c r="J25" s="48" t="s">
        <v>61</v>
      </c>
      <c r="K25" s="47" t="s">
        <v>62</v>
      </c>
      <c r="L25" s="48" t="s">
        <v>67</v>
      </c>
      <c r="M25" s="48" t="s">
        <v>70</v>
      </c>
      <c r="N25" s="34" t="s">
        <v>97</v>
      </c>
      <c r="O25" s="90" t="s">
        <v>144</v>
      </c>
      <c r="P25" s="48" t="s">
        <v>64</v>
      </c>
      <c r="Q25" s="1">
        <v>11.13</v>
      </c>
      <c r="R25" s="4">
        <v>11.72</v>
      </c>
      <c r="S25" s="48" t="s">
        <v>65</v>
      </c>
      <c r="T25" s="50">
        <v>30</v>
      </c>
      <c r="U25" s="50">
        <v>26</v>
      </c>
      <c r="V25" s="50">
        <v>48</v>
      </c>
      <c r="W25" s="51"/>
      <c r="X25" s="52">
        <v>4</v>
      </c>
      <c r="Y25" s="53">
        <f t="shared" si="0"/>
        <v>3.6999999999999998E-2</v>
      </c>
      <c r="Z25" s="54">
        <v>56</v>
      </c>
      <c r="AA25" s="55">
        <f t="shared" si="1"/>
        <v>6054</v>
      </c>
      <c r="AB25" s="56">
        <v>3500</v>
      </c>
      <c r="AC25" s="57">
        <f t="shared" si="2"/>
        <v>0.57999999999999996</v>
      </c>
      <c r="AD25" s="47" t="s">
        <v>66</v>
      </c>
      <c r="AE25" s="58">
        <v>0.16700000000000001</v>
      </c>
      <c r="AF25" s="57" t="str">
        <f>IF(ISERROR(#REF!*AE25),"",#REF!*AE25)</f>
        <v/>
      </c>
      <c r="AG25" s="57" t="str">
        <f>IF(ISERROR(#REF!+AC25+AF25),"",#REF!+AC25+AF25)</f>
        <v/>
      </c>
      <c r="AH25" s="43">
        <v>0.05</v>
      </c>
      <c r="AI25" s="59">
        <f t="shared" si="3"/>
        <v>1.23</v>
      </c>
      <c r="AJ25" s="43">
        <v>0.08</v>
      </c>
      <c r="AK25" s="59">
        <f t="shared" si="4"/>
        <v>1.98</v>
      </c>
      <c r="AL25" s="43">
        <v>0.1</v>
      </c>
      <c r="AM25" s="59">
        <f t="shared" si="5"/>
        <v>2.4700000000000002</v>
      </c>
      <c r="AN25" s="43">
        <v>0.1</v>
      </c>
      <c r="AO25" s="59">
        <f t="shared" si="6"/>
        <v>2.4700000000000002</v>
      </c>
      <c r="AP25" s="43">
        <v>7.0000000000000007E-2</v>
      </c>
      <c r="AQ25" s="59">
        <f t="shared" si="7"/>
        <v>1.73</v>
      </c>
      <c r="AR25" s="60">
        <v>0</v>
      </c>
      <c r="AS25" s="59">
        <f t="shared" si="8"/>
        <v>0</v>
      </c>
      <c r="AT25" s="60">
        <v>0</v>
      </c>
      <c r="AU25" s="59" t="str">
        <f>IF(ISERROR(#REF!*AT25),"",#REF!*AT25)</f>
        <v/>
      </c>
      <c r="AV25" s="59" t="str">
        <f t="shared" si="9"/>
        <v/>
      </c>
      <c r="AW25" s="59" t="str">
        <f t="shared" si="10"/>
        <v/>
      </c>
      <c r="AX25" s="61" t="str">
        <f t="shared" si="11"/>
        <v/>
      </c>
      <c r="AY25" s="86">
        <v>24.69</v>
      </c>
      <c r="AZ25" s="87">
        <v>39.99</v>
      </c>
      <c r="BA25" s="61">
        <f t="shared" si="12"/>
        <v>0.3826</v>
      </c>
      <c r="BB25" s="62"/>
      <c r="BC25" s="59" t="str">
        <f t="shared" si="13"/>
        <v/>
      </c>
      <c r="BD25" s="59">
        <f t="shared" si="14"/>
        <v>0</v>
      </c>
    </row>
    <row r="26" spans="1:56">
      <c r="A26" s="82">
        <v>25</v>
      </c>
      <c r="B26" s="63"/>
      <c r="C26" s="63"/>
      <c r="D26" s="64" t="s">
        <v>1</v>
      </c>
      <c r="E26" s="64"/>
      <c r="F26" s="64" t="s">
        <v>3</v>
      </c>
      <c r="G26" s="65" t="s">
        <v>58</v>
      </c>
      <c r="H26" s="64" t="s">
        <v>59</v>
      </c>
      <c r="I26" s="65" t="s">
        <v>60</v>
      </c>
      <c r="J26" s="64" t="s">
        <v>61</v>
      </c>
      <c r="K26" s="63" t="s">
        <v>62</v>
      </c>
      <c r="L26" s="64" t="s">
        <v>116</v>
      </c>
      <c r="M26" s="64" t="s">
        <v>71</v>
      </c>
      <c r="N26" s="34" t="s">
        <v>98</v>
      </c>
      <c r="O26" s="90" t="s">
        <v>145</v>
      </c>
      <c r="P26" s="64" t="s">
        <v>64</v>
      </c>
      <c r="Q26" s="1">
        <v>6.68</v>
      </c>
      <c r="R26" s="4">
        <v>7.03</v>
      </c>
      <c r="S26" s="64" t="s">
        <v>65</v>
      </c>
      <c r="T26" s="66">
        <v>30</v>
      </c>
      <c r="U26" s="66">
        <v>26</v>
      </c>
      <c r="V26" s="66">
        <v>40</v>
      </c>
      <c r="W26" s="67"/>
      <c r="X26" s="68">
        <v>4</v>
      </c>
      <c r="Y26" s="69">
        <f t="shared" si="0"/>
        <v>3.1E-2</v>
      </c>
      <c r="Z26" s="70">
        <v>56</v>
      </c>
      <c r="AA26" s="71">
        <f t="shared" si="1"/>
        <v>7226</v>
      </c>
      <c r="AB26" s="72">
        <v>3500</v>
      </c>
      <c r="AC26" s="73">
        <f t="shared" si="2"/>
        <v>0.48</v>
      </c>
      <c r="AD26" s="63" t="s">
        <v>66</v>
      </c>
      <c r="AE26" s="74">
        <v>0.16700000000000001</v>
      </c>
      <c r="AF26" s="73" t="str">
        <f>IF(ISERROR(#REF!*AE26),"",#REF!*AE26)</f>
        <v/>
      </c>
      <c r="AG26" s="73" t="str">
        <f>IF(ISERROR(#REF!+AC26+AF26),"",#REF!+AC26+AF26)</f>
        <v/>
      </c>
      <c r="AH26" s="43">
        <v>0.05</v>
      </c>
      <c r="AI26" s="75">
        <f t="shared" si="3"/>
        <v>0.78</v>
      </c>
      <c r="AJ26" s="43">
        <v>0.08</v>
      </c>
      <c r="AK26" s="75">
        <f t="shared" si="4"/>
        <v>1.25</v>
      </c>
      <c r="AL26" s="43">
        <v>0.1</v>
      </c>
      <c r="AM26" s="75">
        <f t="shared" si="5"/>
        <v>1.56</v>
      </c>
      <c r="AN26" s="43">
        <v>0.1</v>
      </c>
      <c r="AO26" s="75">
        <f t="shared" si="6"/>
        <v>1.56</v>
      </c>
      <c r="AP26" s="43">
        <v>7.0000000000000007E-2</v>
      </c>
      <c r="AQ26" s="75">
        <f t="shared" si="7"/>
        <v>1.0900000000000001</v>
      </c>
      <c r="AR26" s="76">
        <v>0</v>
      </c>
      <c r="AS26" s="75">
        <f t="shared" si="8"/>
        <v>0</v>
      </c>
      <c r="AT26" s="76">
        <v>0</v>
      </c>
      <c r="AU26" s="75" t="str">
        <f>IF(ISERROR(#REF!*AT26),"",#REF!*AT26)</f>
        <v/>
      </c>
      <c r="AV26" s="75" t="str">
        <f t="shared" si="9"/>
        <v/>
      </c>
      <c r="AW26" s="75" t="str">
        <f t="shared" si="10"/>
        <v/>
      </c>
      <c r="AX26" s="77" t="str">
        <f t="shared" si="11"/>
        <v/>
      </c>
      <c r="AY26" s="88">
        <v>15.59</v>
      </c>
      <c r="AZ26" s="89">
        <v>27.99</v>
      </c>
      <c r="BA26" s="77">
        <f t="shared" si="12"/>
        <v>0.443</v>
      </c>
      <c r="BB26" s="78"/>
      <c r="BC26" s="75" t="str">
        <f t="shared" si="13"/>
        <v/>
      </c>
      <c r="BD26" s="75">
        <f t="shared" si="14"/>
        <v>0</v>
      </c>
    </row>
    <row r="27" spans="1:56">
      <c r="A27" s="80">
        <v>26</v>
      </c>
      <c r="B27" s="32"/>
      <c r="C27" s="32"/>
      <c r="D27" s="2" t="s">
        <v>1</v>
      </c>
      <c r="E27" s="2"/>
      <c r="F27" s="2" t="s">
        <v>3</v>
      </c>
      <c r="G27" s="33" t="s">
        <v>58</v>
      </c>
      <c r="H27" s="2" t="s">
        <v>59</v>
      </c>
      <c r="I27" s="33" t="s">
        <v>60</v>
      </c>
      <c r="J27" s="2" t="s">
        <v>61</v>
      </c>
      <c r="K27" s="32" t="s">
        <v>62</v>
      </c>
      <c r="L27" s="2" t="s">
        <v>117</v>
      </c>
      <c r="M27" s="2" t="s">
        <v>71</v>
      </c>
      <c r="N27" s="34" t="s">
        <v>99</v>
      </c>
      <c r="O27" s="90" t="s">
        <v>146</v>
      </c>
      <c r="P27" s="2" t="s">
        <v>64</v>
      </c>
      <c r="Q27" s="1">
        <v>6.93</v>
      </c>
      <c r="R27" s="4">
        <v>7.29</v>
      </c>
      <c r="S27" s="2" t="s">
        <v>65</v>
      </c>
      <c r="T27" s="35">
        <v>30</v>
      </c>
      <c r="U27" s="35">
        <v>26</v>
      </c>
      <c r="V27" s="35">
        <v>40</v>
      </c>
      <c r="W27" s="36"/>
      <c r="X27" s="10">
        <v>4</v>
      </c>
      <c r="Y27" s="37">
        <f t="shared" si="0"/>
        <v>3.1E-2</v>
      </c>
      <c r="Z27" s="38">
        <v>56</v>
      </c>
      <c r="AA27" s="39">
        <f t="shared" si="1"/>
        <v>7226</v>
      </c>
      <c r="AB27" s="40">
        <v>3500</v>
      </c>
      <c r="AC27" s="41">
        <f t="shared" si="2"/>
        <v>0.48</v>
      </c>
      <c r="AD27" s="32" t="s">
        <v>66</v>
      </c>
      <c r="AE27" s="42">
        <v>0.16700000000000001</v>
      </c>
      <c r="AF27" s="41" t="str">
        <f>IF(ISERROR(#REF!*AE27),"",#REF!*AE27)</f>
        <v/>
      </c>
      <c r="AG27" s="41" t="str">
        <f>IF(ISERROR(#REF!+AC27+AF27),"",#REF!+AC27+AF27)</f>
        <v/>
      </c>
      <c r="AH27" s="43">
        <v>0.05</v>
      </c>
      <c r="AI27" s="44">
        <f t="shared" si="3"/>
        <v>0.84</v>
      </c>
      <c r="AJ27" s="43">
        <v>0.08</v>
      </c>
      <c r="AK27" s="44">
        <f t="shared" si="4"/>
        <v>1.34</v>
      </c>
      <c r="AL27" s="43">
        <v>0.1</v>
      </c>
      <c r="AM27" s="44">
        <f t="shared" si="5"/>
        <v>1.67</v>
      </c>
      <c r="AN27" s="43">
        <v>0.1</v>
      </c>
      <c r="AO27" s="44">
        <f t="shared" si="6"/>
        <v>1.67</v>
      </c>
      <c r="AP27" s="43">
        <v>7.0000000000000007E-2</v>
      </c>
      <c r="AQ27" s="44">
        <f t="shared" si="7"/>
        <v>1.17</v>
      </c>
      <c r="AR27" s="43">
        <v>0</v>
      </c>
      <c r="AS27" s="44">
        <f t="shared" si="8"/>
        <v>0</v>
      </c>
      <c r="AT27" s="43">
        <v>0</v>
      </c>
      <c r="AU27" s="44" t="str">
        <f>IF(ISERROR(#REF!*AT27),"",#REF!*AT27)</f>
        <v/>
      </c>
      <c r="AV27" s="44" t="str">
        <f t="shared" si="9"/>
        <v/>
      </c>
      <c r="AW27" s="44" t="str">
        <f t="shared" si="10"/>
        <v/>
      </c>
      <c r="AX27" s="45" t="str">
        <f t="shared" si="11"/>
        <v/>
      </c>
      <c r="AY27" s="84">
        <v>16.7</v>
      </c>
      <c r="AZ27" s="85">
        <v>27.99</v>
      </c>
      <c r="BA27" s="45">
        <f t="shared" si="12"/>
        <v>0.40339999999999998</v>
      </c>
      <c r="BB27" s="46"/>
      <c r="BC27" s="44" t="str">
        <f t="shared" si="13"/>
        <v/>
      </c>
      <c r="BD27" s="44">
        <f t="shared" si="14"/>
        <v>0</v>
      </c>
    </row>
    <row r="28" spans="1:56">
      <c r="A28" s="80">
        <v>27</v>
      </c>
      <c r="B28" s="32"/>
      <c r="C28" s="32"/>
      <c r="D28" s="2" t="s">
        <v>1</v>
      </c>
      <c r="E28" s="2"/>
      <c r="F28" s="2" t="s">
        <v>3</v>
      </c>
      <c r="G28" s="33" t="s">
        <v>58</v>
      </c>
      <c r="H28" s="2" t="s">
        <v>59</v>
      </c>
      <c r="I28" s="33" t="s">
        <v>60</v>
      </c>
      <c r="J28" s="2" t="s">
        <v>61</v>
      </c>
      <c r="K28" s="32" t="s">
        <v>62</v>
      </c>
      <c r="L28" s="2" t="s">
        <v>118</v>
      </c>
      <c r="M28" s="2" t="s">
        <v>71</v>
      </c>
      <c r="N28" s="34" t="s">
        <v>100</v>
      </c>
      <c r="O28" s="90" t="s">
        <v>147</v>
      </c>
      <c r="P28" s="2" t="s">
        <v>64</v>
      </c>
      <c r="Q28" s="1">
        <v>8.86</v>
      </c>
      <c r="R28" s="4">
        <v>9.33</v>
      </c>
      <c r="S28" s="2" t="s">
        <v>65</v>
      </c>
      <c r="T28" s="35">
        <v>30</v>
      </c>
      <c r="U28" s="35">
        <v>26</v>
      </c>
      <c r="V28" s="35">
        <v>42</v>
      </c>
      <c r="W28" s="36"/>
      <c r="X28" s="10">
        <v>4</v>
      </c>
      <c r="Y28" s="37">
        <f t="shared" si="0"/>
        <v>3.3000000000000002E-2</v>
      </c>
      <c r="Z28" s="38">
        <v>56</v>
      </c>
      <c r="AA28" s="39">
        <f t="shared" si="1"/>
        <v>6788</v>
      </c>
      <c r="AB28" s="40">
        <v>3500</v>
      </c>
      <c r="AC28" s="41">
        <f t="shared" si="2"/>
        <v>0.52</v>
      </c>
      <c r="AD28" s="32" t="s">
        <v>66</v>
      </c>
      <c r="AE28" s="42">
        <v>0.16700000000000001</v>
      </c>
      <c r="AF28" s="41" t="str">
        <f>IF(ISERROR(#REF!*AE28),"",#REF!*AE28)</f>
        <v/>
      </c>
      <c r="AG28" s="41" t="str">
        <f>IF(ISERROR(#REF!+AC28+AF28),"",#REF!+AC28+AF28)</f>
        <v/>
      </c>
      <c r="AH28" s="43">
        <v>0.05</v>
      </c>
      <c r="AI28" s="44">
        <f t="shared" si="3"/>
        <v>0.99</v>
      </c>
      <c r="AJ28" s="43">
        <v>0.08</v>
      </c>
      <c r="AK28" s="44">
        <f t="shared" si="4"/>
        <v>1.58</v>
      </c>
      <c r="AL28" s="43">
        <v>0.1</v>
      </c>
      <c r="AM28" s="44">
        <f t="shared" si="5"/>
        <v>1.98</v>
      </c>
      <c r="AN28" s="43">
        <v>0.1</v>
      </c>
      <c r="AO28" s="44">
        <f t="shared" si="6"/>
        <v>1.98</v>
      </c>
      <c r="AP28" s="43">
        <v>7.0000000000000007E-2</v>
      </c>
      <c r="AQ28" s="44">
        <f t="shared" si="7"/>
        <v>1.38</v>
      </c>
      <c r="AR28" s="43">
        <v>0</v>
      </c>
      <c r="AS28" s="44">
        <f t="shared" si="8"/>
        <v>0</v>
      </c>
      <c r="AT28" s="43">
        <v>0</v>
      </c>
      <c r="AU28" s="44" t="str">
        <f>IF(ISERROR(#REF!*AT28),"",#REF!*AT28)</f>
        <v/>
      </c>
      <c r="AV28" s="44" t="str">
        <f t="shared" si="9"/>
        <v/>
      </c>
      <c r="AW28" s="44" t="str">
        <f t="shared" si="10"/>
        <v/>
      </c>
      <c r="AX28" s="45" t="str">
        <f t="shared" si="11"/>
        <v/>
      </c>
      <c r="AY28" s="84">
        <v>19.760000000000002</v>
      </c>
      <c r="AZ28" s="85">
        <v>31.99</v>
      </c>
      <c r="BA28" s="45">
        <f t="shared" si="12"/>
        <v>0.38229999999999997</v>
      </c>
      <c r="BB28" s="46"/>
      <c r="BC28" s="44" t="str">
        <f t="shared" si="13"/>
        <v/>
      </c>
      <c r="BD28" s="44">
        <f t="shared" si="14"/>
        <v>0</v>
      </c>
    </row>
    <row r="29" spans="1:56">
      <c r="A29" s="80">
        <v>28</v>
      </c>
      <c r="B29" s="32"/>
      <c r="C29" s="32"/>
      <c r="D29" s="2" t="s">
        <v>1</v>
      </c>
      <c r="E29" s="2"/>
      <c r="F29" s="2" t="s">
        <v>3</v>
      </c>
      <c r="G29" s="33" t="s">
        <v>58</v>
      </c>
      <c r="H29" s="2" t="s">
        <v>59</v>
      </c>
      <c r="I29" s="33" t="s">
        <v>60</v>
      </c>
      <c r="J29" s="2" t="s">
        <v>61</v>
      </c>
      <c r="K29" s="32" t="s">
        <v>62</v>
      </c>
      <c r="L29" s="2" t="s">
        <v>119</v>
      </c>
      <c r="M29" s="2" t="s">
        <v>71</v>
      </c>
      <c r="N29" s="34" t="s">
        <v>101</v>
      </c>
      <c r="O29" s="90" t="s">
        <v>148</v>
      </c>
      <c r="P29" s="2" t="s">
        <v>64</v>
      </c>
      <c r="Q29" s="1">
        <v>9.6199999999999992</v>
      </c>
      <c r="R29" s="4">
        <v>10.130000000000001</v>
      </c>
      <c r="S29" s="2" t="s">
        <v>65</v>
      </c>
      <c r="T29" s="35">
        <v>30</v>
      </c>
      <c r="U29" s="35">
        <v>26</v>
      </c>
      <c r="V29" s="35">
        <v>44</v>
      </c>
      <c r="W29" s="36"/>
      <c r="X29" s="10">
        <v>4</v>
      </c>
      <c r="Y29" s="37">
        <f t="shared" si="0"/>
        <v>3.4000000000000002E-2</v>
      </c>
      <c r="Z29" s="38">
        <v>56</v>
      </c>
      <c r="AA29" s="39">
        <f t="shared" si="1"/>
        <v>6588</v>
      </c>
      <c r="AB29" s="40">
        <v>3500</v>
      </c>
      <c r="AC29" s="41">
        <f t="shared" si="2"/>
        <v>0.53</v>
      </c>
      <c r="AD29" s="32" t="s">
        <v>66</v>
      </c>
      <c r="AE29" s="42">
        <v>0.16700000000000001</v>
      </c>
      <c r="AF29" s="41" t="str">
        <f>IF(ISERROR(#REF!*AE29),"",#REF!*AE29)</f>
        <v/>
      </c>
      <c r="AG29" s="41" t="str">
        <f>IF(ISERROR(#REF!+AC29+AF29),"",#REF!+AC29+AF29)</f>
        <v/>
      </c>
      <c r="AH29" s="43">
        <v>0.05</v>
      </c>
      <c r="AI29" s="44">
        <f t="shared" si="3"/>
        <v>1.1100000000000001</v>
      </c>
      <c r="AJ29" s="43">
        <v>0.08</v>
      </c>
      <c r="AK29" s="44">
        <f t="shared" si="4"/>
        <v>1.78</v>
      </c>
      <c r="AL29" s="43">
        <v>0.1</v>
      </c>
      <c r="AM29" s="44">
        <f t="shared" si="5"/>
        <v>2.23</v>
      </c>
      <c r="AN29" s="43">
        <v>0.1</v>
      </c>
      <c r="AO29" s="44">
        <f t="shared" si="6"/>
        <v>2.23</v>
      </c>
      <c r="AP29" s="43">
        <v>7.0000000000000007E-2</v>
      </c>
      <c r="AQ29" s="44">
        <f t="shared" si="7"/>
        <v>1.56</v>
      </c>
      <c r="AR29" s="43">
        <v>0</v>
      </c>
      <c r="AS29" s="44">
        <f t="shared" si="8"/>
        <v>0</v>
      </c>
      <c r="AT29" s="43">
        <v>0</v>
      </c>
      <c r="AU29" s="44" t="str">
        <f>IF(ISERROR(#REF!*AT29),"",#REF!*AT29)</f>
        <v/>
      </c>
      <c r="AV29" s="44" t="str">
        <f t="shared" si="9"/>
        <v/>
      </c>
      <c r="AW29" s="44" t="str">
        <f t="shared" si="10"/>
        <v/>
      </c>
      <c r="AX29" s="45" t="str">
        <f t="shared" si="11"/>
        <v/>
      </c>
      <c r="AY29" s="84">
        <v>22.27</v>
      </c>
      <c r="AZ29" s="85">
        <v>36.99</v>
      </c>
      <c r="BA29" s="45">
        <f t="shared" si="12"/>
        <v>0.39789999999999998</v>
      </c>
      <c r="BB29" s="46"/>
      <c r="BC29" s="44" t="str">
        <f t="shared" si="13"/>
        <v/>
      </c>
      <c r="BD29" s="44">
        <f t="shared" si="14"/>
        <v>0</v>
      </c>
    </row>
    <row r="30" spans="1:56">
      <c r="A30" s="80">
        <v>29</v>
      </c>
      <c r="B30" s="32"/>
      <c r="C30" s="32"/>
      <c r="D30" s="2" t="s">
        <v>1</v>
      </c>
      <c r="E30" s="2"/>
      <c r="F30" s="2" t="s">
        <v>3</v>
      </c>
      <c r="G30" s="33" t="s">
        <v>58</v>
      </c>
      <c r="H30" s="2" t="s">
        <v>59</v>
      </c>
      <c r="I30" s="33" t="s">
        <v>60</v>
      </c>
      <c r="J30" s="2" t="s">
        <v>61</v>
      </c>
      <c r="K30" s="32" t="s">
        <v>62</v>
      </c>
      <c r="L30" s="2" t="s">
        <v>120</v>
      </c>
      <c r="M30" s="2" t="s">
        <v>71</v>
      </c>
      <c r="N30" s="34" t="s">
        <v>102</v>
      </c>
      <c r="O30" s="90" t="s">
        <v>149</v>
      </c>
      <c r="P30" s="2" t="s">
        <v>64</v>
      </c>
      <c r="Q30" s="1">
        <v>11.13</v>
      </c>
      <c r="R30" s="4">
        <v>11.72</v>
      </c>
      <c r="S30" s="2" t="s">
        <v>65</v>
      </c>
      <c r="T30" s="35">
        <v>30</v>
      </c>
      <c r="U30" s="35">
        <v>26</v>
      </c>
      <c r="V30" s="35">
        <v>48</v>
      </c>
      <c r="W30" s="36"/>
      <c r="X30" s="10">
        <v>4</v>
      </c>
      <c r="Y30" s="37">
        <f t="shared" si="0"/>
        <v>3.6999999999999998E-2</v>
      </c>
      <c r="Z30" s="38">
        <v>56</v>
      </c>
      <c r="AA30" s="39">
        <f t="shared" si="1"/>
        <v>6054</v>
      </c>
      <c r="AB30" s="40">
        <v>3500</v>
      </c>
      <c r="AC30" s="41">
        <f t="shared" si="2"/>
        <v>0.57999999999999996</v>
      </c>
      <c r="AD30" s="32" t="s">
        <v>66</v>
      </c>
      <c r="AE30" s="42">
        <v>0.16700000000000001</v>
      </c>
      <c r="AF30" s="41" t="str">
        <f>IF(ISERROR(#REF!*AE30),"",#REF!*AE30)</f>
        <v/>
      </c>
      <c r="AG30" s="41" t="str">
        <f>IF(ISERROR(#REF!+AC30+AF30),"",#REF!+AC30+AF30)</f>
        <v/>
      </c>
      <c r="AH30" s="43">
        <v>0.05</v>
      </c>
      <c r="AI30" s="44">
        <f t="shared" si="3"/>
        <v>1.23</v>
      </c>
      <c r="AJ30" s="43">
        <v>0.08</v>
      </c>
      <c r="AK30" s="44">
        <f t="shared" si="4"/>
        <v>1.98</v>
      </c>
      <c r="AL30" s="43">
        <v>0.1</v>
      </c>
      <c r="AM30" s="44">
        <f t="shared" si="5"/>
        <v>2.4700000000000002</v>
      </c>
      <c r="AN30" s="43">
        <v>0.1</v>
      </c>
      <c r="AO30" s="44">
        <f t="shared" si="6"/>
        <v>2.4700000000000002</v>
      </c>
      <c r="AP30" s="43">
        <v>7.0000000000000007E-2</v>
      </c>
      <c r="AQ30" s="44">
        <f t="shared" si="7"/>
        <v>1.73</v>
      </c>
      <c r="AR30" s="43">
        <v>0</v>
      </c>
      <c r="AS30" s="44">
        <f t="shared" si="8"/>
        <v>0</v>
      </c>
      <c r="AT30" s="43">
        <v>0</v>
      </c>
      <c r="AU30" s="44" t="str">
        <f>IF(ISERROR(#REF!*AT30),"",#REF!*AT30)</f>
        <v/>
      </c>
      <c r="AV30" s="44" t="str">
        <f t="shared" si="9"/>
        <v/>
      </c>
      <c r="AW30" s="44" t="str">
        <f t="shared" si="10"/>
        <v/>
      </c>
      <c r="AX30" s="45" t="str">
        <f t="shared" si="11"/>
        <v/>
      </c>
      <c r="AY30" s="84">
        <v>24.69</v>
      </c>
      <c r="AZ30" s="85">
        <v>39.99</v>
      </c>
      <c r="BA30" s="45">
        <f t="shared" si="12"/>
        <v>0.3826</v>
      </c>
      <c r="BB30" s="46"/>
      <c r="BC30" s="44" t="str">
        <f t="shared" si="13"/>
        <v/>
      </c>
      <c r="BD30" s="44">
        <f t="shared" si="14"/>
        <v>0</v>
      </c>
    </row>
    <row r="31" spans="1:56" ht="15.75" thickBot="1">
      <c r="A31" s="81">
        <v>30</v>
      </c>
      <c r="B31" s="47"/>
      <c r="C31" s="47"/>
      <c r="D31" s="48" t="s">
        <v>1</v>
      </c>
      <c r="E31" s="48"/>
      <c r="F31" s="48" t="s">
        <v>3</v>
      </c>
      <c r="G31" s="49" t="s">
        <v>58</v>
      </c>
      <c r="H31" s="48" t="s">
        <v>59</v>
      </c>
      <c r="I31" s="49" t="s">
        <v>60</v>
      </c>
      <c r="J31" s="48" t="s">
        <v>61</v>
      </c>
      <c r="K31" s="47" t="s">
        <v>62</v>
      </c>
      <c r="L31" s="48" t="s">
        <v>67</v>
      </c>
      <c r="M31" s="48" t="s">
        <v>71</v>
      </c>
      <c r="N31" s="34" t="s">
        <v>103</v>
      </c>
      <c r="O31" s="90" t="s">
        <v>150</v>
      </c>
      <c r="P31" s="48" t="s">
        <v>64</v>
      </c>
      <c r="Q31" s="1">
        <v>11.13</v>
      </c>
      <c r="R31" s="4">
        <v>11.72</v>
      </c>
      <c r="S31" s="48" t="s">
        <v>65</v>
      </c>
      <c r="T31" s="50">
        <v>30</v>
      </c>
      <c r="U31" s="50">
        <v>26</v>
      </c>
      <c r="V31" s="50">
        <v>48</v>
      </c>
      <c r="W31" s="51"/>
      <c r="X31" s="52">
        <v>4</v>
      </c>
      <c r="Y31" s="53">
        <f t="shared" si="0"/>
        <v>3.6999999999999998E-2</v>
      </c>
      <c r="Z31" s="54">
        <v>56</v>
      </c>
      <c r="AA31" s="55">
        <f t="shared" si="1"/>
        <v>6054</v>
      </c>
      <c r="AB31" s="56">
        <v>3500</v>
      </c>
      <c r="AC31" s="57">
        <f t="shared" si="2"/>
        <v>0.57999999999999996</v>
      </c>
      <c r="AD31" s="47" t="s">
        <v>66</v>
      </c>
      <c r="AE31" s="58">
        <v>0.16700000000000001</v>
      </c>
      <c r="AF31" s="57" t="str">
        <f>IF(ISERROR(#REF!*AE31),"",#REF!*AE31)</f>
        <v/>
      </c>
      <c r="AG31" s="57" t="str">
        <f>IF(ISERROR(#REF!+AC31+AF31),"",#REF!+AC31+AF31)</f>
        <v/>
      </c>
      <c r="AH31" s="43">
        <v>0.05</v>
      </c>
      <c r="AI31" s="59">
        <f t="shared" si="3"/>
        <v>1.23</v>
      </c>
      <c r="AJ31" s="43">
        <v>0.08</v>
      </c>
      <c r="AK31" s="59">
        <f t="shared" si="4"/>
        <v>1.98</v>
      </c>
      <c r="AL31" s="43">
        <v>0.1</v>
      </c>
      <c r="AM31" s="59">
        <f t="shared" si="5"/>
        <v>2.4700000000000002</v>
      </c>
      <c r="AN31" s="43">
        <v>0.1</v>
      </c>
      <c r="AO31" s="59">
        <f t="shared" si="6"/>
        <v>2.4700000000000002</v>
      </c>
      <c r="AP31" s="43">
        <v>7.0000000000000007E-2</v>
      </c>
      <c r="AQ31" s="59">
        <f t="shared" si="7"/>
        <v>1.73</v>
      </c>
      <c r="AR31" s="60">
        <v>0</v>
      </c>
      <c r="AS31" s="59">
        <f t="shared" si="8"/>
        <v>0</v>
      </c>
      <c r="AT31" s="60">
        <v>0</v>
      </c>
      <c r="AU31" s="59" t="str">
        <f>IF(ISERROR(#REF!*AT31),"",#REF!*AT31)</f>
        <v/>
      </c>
      <c r="AV31" s="59" t="str">
        <f t="shared" si="9"/>
        <v/>
      </c>
      <c r="AW31" s="59" t="str">
        <f t="shared" si="10"/>
        <v/>
      </c>
      <c r="AX31" s="61" t="str">
        <f t="shared" si="11"/>
        <v/>
      </c>
      <c r="AY31" s="86">
        <v>24.69</v>
      </c>
      <c r="AZ31" s="87">
        <v>39.99</v>
      </c>
      <c r="BA31" s="61">
        <f t="shared" si="12"/>
        <v>0.3826</v>
      </c>
      <c r="BB31" s="62"/>
      <c r="BC31" s="59" t="str">
        <f t="shared" si="13"/>
        <v/>
      </c>
      <c r="BD31" s="59">
        <f t="shared" si="14"/>
        <v>0</v>
      </c>
    </row>
    <row r="32" spans="1:56">
      <c r="A32" s="82">
        <v>31</v>
      </c>
      <c r="B32" s="63"/>
      <c r="C32" s="63"/>
      <c r="D32" s="64" t="s">
        <v>1</v>
      </c>
      <c r="E32" s="64"/>
      <c r="F32" s="64" t="s">
        <v>3</v>
      </c>
      <c r="G32" s="65" t="s">
        <v>58</v>
      </c>
      <c r="H32" s="64" t="s">
        <v>59</v>
      </c>
      <c r="I32" s="65" t="s">
        <v>60</v>
      </c>
      <c r="J32" s="64" t="s">
        <v>61</v>
      </c>
      <c r="K32" s="63" t="s">
        <v>62</v>
      </c>
      <c r="L32" s="64" t="s">
        <v>116</v>
      </c>
      <c r="M32" s="64" t="s">
        <v>72</v>
      </c>
      <c r="N32" s="34" t="s">
        <v>104</v>
      </c>
      <c r="O32" s="90" t="s">
        <v>151</v>
      </c>
      <c r="P32" s="64" t="s">
        <v>64</v>
      </c>
      <c r="Q32" s="1">
        <v>6.68</v>
      </c>
      <c r="R32" s="4">
        <v>7.03</v>
      </c>
      <c r="S32" s="64" t="s">
        <v>65</v>
      </c>
      <c r="T32" s="66">
        <v>30</v>
      </c>
      <c r="U32" s="66">
        <v>26</v>
      </c>
      <c r="V32" s="66">
        <v>40</v>
      </c>
      <c r="W32" s="67"/>
      <c r="X32" s="68">
        <v>4</v>
      </c>
      <c r="Y32" s="69">
        <f t="shared" si="0"/>
        <v>3.1E-2</v>
      </c>
      <c r="Z32" s="70">
        <v>56</v>
      </c>
      <c r="AA32" s="71">
        <f t="shared" si="1"/>
        <v>7226</v>
      </c>
      <c r="AB32" s="72">
        <v>3500</v>
      </c>
      <c r="AC32" s="73">
        <f t="shared" si="2"/>
        <v>0.48</v>
      </c>
      <c r="AD32" s="63" t="s">
        <v>66</v>
      </c>
      <c r="AE32" s="74">
        <v>0.16700000000000001</v>
      </c>
      <c r="AF32" s="73" t="str">
        <f>IF(ISERROR(#REF!*AE32),"",#REF!*AE32)</f>
        <v/>
      </c>
      <c r="AG32" s="73" t="str">
        <f>IF(ISERROR(#REF!+AC32+AF32),"",#REF!+AC32+AF32)</f>
        <v/>
      </c>
      <c r="AH32" s="43">
        <v>0.05</v>
      </c>
      <c r="AI32" s="75">
        <f t="shared" si="3"/>
        <v>0.78</v>
      </c>
      <c r="AJ32" s="43">
        <v>0.08</v>
      </c>
      <c r="AK32" s="75">
        <f t="shared" si="4"/>
        <v>1.25</v>
      </c>
      <c r="AL32" s="43">
        <v>0.1</v>
      </c>
      <c r="AM32" s="75">
        <f t="shared" si="5"/>
        <v>1.56</v>
      </c>
      <c r="AN32" s="43">
        <v>0.1</v>
      </c>
      <c r="AO32" s="75">
        <f t="shared" si="6"/>
        <v>1.56</v>
      </c>
      <c r="AP32" s="43">
        <v>7.0000000000000007E-2</v>
      </c>
      <c r="AQ32" s="75">
        <f t="shared" si="7"/>
        <v>1.0900000000000001</v>
      </c>
      <c r="AR32" s="76">
        <v>0</v>
      </c>
      <c r="AS32" s="75">
        <f t="shared" si="8"/>
        <v>0</v>
      </c>
      <c r="AT32" s="76">
        <v>0</v>
      </c>
      <c r="AU32" s="75" t="str">
        <f>IF(ISERROR(#REF!*AT32),"",#REF!*AT32)</f>
        <v/>
      </c>
      <c r="AV32" s="75" t="str">
        <f t="shared" si="9"/>
        <v/>
      </c>
      <c r="AW32" s="75" t="str">
        <f t="shared" si="10"/>
        <v/>
      </c>
      <c r="AX32" s="77" t="str">
        <f t="shared" si="11"/>
        <v/>
      </c>
      <c r="AY32" s="88">
        <v>15.59</v>
      </c>
      <c r="AZ32" s="89">
        <v>27.99</v>
      </c>
      <c r="BA32" s="77">
        <f t="shared" si="12"/>
        <v>0.443</v>
      </c>
      <c r="BB32" s="78"/>
      <c r="BC32" s="75" t="str">
        <f t="shared" si="13"/>
        <v/>
      </c>
      <c r="BD32" s="75">
        <f t="shared" si="14"/>
        <v>0</v>
      </c>
    </row>
    <row r="33" spans="1:56">
      <c r="A33" s="80">
        <v>32</v>
      </c>
      <c r="B33" s="32"/>
      <c r="C33" s="32"/>
      <c r="D33" s="2" t="s">
        <v>1</v>
      </c>
      <c r="E33" s="2"/>
      <c r="F33" s="2" t="s">
        <v>3</v>
      </c>
      <c r="G33" s="33" t="s">
        <v>58</v>
      </c>
      <c r="H33" s="2" t="s">
        <v>59</v>
      </c>
      <c r="I33" s="33" t="s">
        <v>60</v>
      </c>
      <c r="J33" s="2" t="s">
        <v>61</v>
      </c>
      <c r="K33" s="32" t="s">
        <v>62</v>
      </c>
      <c r="L33" s="2" t="s">
        <v>117</v>
      </c>
      <c r="M33" s="2" t="s">
        <v>72</v>
      </c>
      <c r="N33" s="34" t="s">
        <v>105</v>
      </c>
      <c r="O33" s="90" t="s">
        <v>152</v>
      </c>
      <c r="P33" s="2" t="s">
        <v>64</v>
      </c>
      <c r="Q33" s="1">
        <v>6.93</v>
      </c>
      <c r="R33" s="4">
        <v>7.29</v>
      </c>
      <c r="S33" s="2" t="s">
        <v>65</v>
      </c>
      <c r="T33" s="35">
        <v>30</v>
      </c>
      <c r="U33" s="35">
        <v>26</v>
      </c>
      <c r="V33" s="35">
        <v>40</v>
      </c>
      <c r="W33" s="36"/>
      <c r="X33" s="10">
        <v>4</v>
      </c>
      <c r="Y33" s="37">
        <f t="shared" si="0"/>
        <v>3.1E-2</v>
      </c>
      <c r="Z33" s="38">
        <v>56</v>
      </c>
      <c r="AA33" s="39">
        <f t="shared" si="1"/>
        <v>7226</v>
      </c>
      <c r="AB33" s="40">
        <v>3500</v>
      </c>
      <c r="AC33" s="41">
        <f t="shared" si="2"/>
        <v>0.48</v>
      </c>
      <c r="AD33" s="32" t="s">
        <v>66</v>
      </c>
      <c r="AE33" s="42">
        <v>0.16700000000000001</v>
      </c>
      <c r="AF33" s="41" t="str">
        <f>IF(ISERROR(#REF!*AE33),"",#REF!*AE33)</f>
        <v/>
      </c>
      <c r="AG33" s="41" t="str">
        <f>IF(ISERROR(#REF!+AC33+AF33),"",#REF!+AC33+AF33)</f>
        <v/>
      </c>
      <c r="AH33" s="43">
        <v>0.05</v>
      </c>
      <c r="AI33" s="44">
        <f t="shared" si="3"/>
        <v>0.84</v>
      </c>
      <c r="AJ33" s="43">
        <v>0.08</v>
      </c>
      <c r="AK33" s="44">
        <f t="shared" si="4"/>
        <v>1.34</v>
      </c>
      <c r="AL33" s="43">
        <v>0.1</v>
      </c>
      <c r="AM33" s="44">
        <f t="shared" si="5"/>
        <v>1.67</v>
      </c>
      <c r="AN33" s="43">
        <v>0.1</v>
      </c>
      <c r="AO33" s="44">
        <f t="shared" si="6"/>
        <v>1.67</v>
      </c>
      <c r="AP33" s="43">
        <v>7.0000000000000007E-2</v>
      </c>
      <c r="AQ33" s="44">
        <f t="shared" si="7"/>
        <v>1.17</v>
      </c>
      <c r="AR33" s="43">
        <v>0</v>
      </c>
      <c r="AS33" s="44">
        <f t="shared" si="8"/>
        <v>0</v>
      </c>
      <c r="AT33" s="43">
        <v>0</v>
      </c>
      <c r="AU33" s="44" t="str">
        <f>IF(ISERROR(#REF!*AT33),"",#REF!*AT33)</f>
        <v/>
      </c>
      <c r="AV33" s="44" t="str">
        <f t="shared" si="9"/>
        <v/>
      </c>
      <c r="AW33" s="44" t="str">
        <f t="shared" si="10"/>
        <v/>
      </c>
      <c r="AX33" s="45" t="str">
        <f t="shared" si="11"/>
        <v/>
      </c>
      <c r="AY33" s="84">
        <v>16.7</v>
      </c>
      <c r="AZ33" s="85">
        <v>27.99</v>
      </c>
      <c r="BA33" s="45">
        <f t="shared" si="12"/>
        <v>0.40339999999999998</v>
      </c>
      <c r="BB33" s="46"/>
      <c r="BC33" s="44" t="str">
        <f t="shared" si="13"/>
        <v/>
      </c>
      <c r="BD33" s="44">
        <f t="shared" si="14"/>
        <v>0</v>
      </c>
    </row>
    <row r="34" spans="1:56">
      <c r="A34" s="80">
        <v>33</v>
      </c>
      <c r="B34" s="32"/>
      <c r="C34" s="32"/>
      <c r="D34" s="2" t="s">
        <v>1</v>
      </c>
      <c r="E34" s="32"/>
      <c r="F34" s="2" t="s">
        <v>3</v>
      </c>
      <c r="G34" s="33" t="s">
        <v>58</v>
      </c>
      <c r="H34" s="2" t="s">
        <v>59</v>
      </c>
      <c r="I34" s="33" t="s">
        <v>60</v>
      </c>
      <c r="J34" s="2" t="s">
        <v>61</v>
      </c>
      <c r="K34" s="32" t="s">
        <v>62</v>
      </c>
      <c r="L34" s="2" t="s">
        <v>118</v>
      </c>
      <c r="M34" s="2" t="s">
        <v>72</v>
      </c>
      <c r="N34" s="34" t="s">
        <v>106</v>
      </c>
      <c r="O34" s="90" t="s">
        <v>153</v>
      </c>
      <c r="P34" s="2" t="s">
        <v>64</v>
      </c>
      <c r="Q34" s="1">
        <v>8.86</v>
      </c>
      <c r="R34" s="4">
        <v>9.33</v>
      </c>
      <c r="S34" s="2" t="s">
        <v>65</v>
      </c>
      <c r="T34" s="35">
        <v>30</v>
      </c>
      <c r="U34" s="35">
        <v>26</v>
      </c>
      <c r="V34" s="35">
        <v>42</v>
      </c>
      <c r="W34" s="36"/>
      <c r="X34" s="10">
        <v>4</v>
      </c>
      <c r="Y34" s="37">
        <f t="shared" si="0"/>
        <v>3.3000000000000002E-2</v>
      </c>
      <c r="Z34" s="38">
        <v>56</v>
      </c>
      <c r="AA34" s="39">
        <f t="shared" si="1"/>
        <v>6788</v>
      </c>
      <c r="AB34" s="40">
        <v>3500</v>
      </c>
      <c r="AC34" s="41">
        <f t="shared" si="2"/>
        <v>0.52</v>
      </c>
      <c r="AD34" s="32" t="s">
        <v>66</v>
      </c>
      <c r="AE34" s="42">
        <v>0.16700000000000001</v>
      </c>
      <c r="AF34" s="41" t="str">
        <f>IF(ISERROR(#REF!*AE34),"",#REF!*AE34)</f>
        <v/>
      </c>
      <c r="AG34" s="41" t="str">
        <f>IF(ISERROR(#REF!+AC34+AF34),"",#REF!+AC34+AF34)</f>
        <v/>
      </c>
      <c r="AH34" s="43">
        <v>0.05</v>
      </c>
      <c r="AI34" s="44">
        <f t="shared" si="3"/>
        <v>0.99</v>
      </c>
      <c r="AJ34" s="43">
        <v>0.08</v>
      </c>
      <c r="AK34" s="44">
        <f t="shared" si="4"/>
        <v>1.58</v>
      </c>
      <c r="AL34" s="43">
        <v>0.1</v>
      </c>
      <c r="AM34" s="44">
        <f t="shared" si="5"/>
        <v>1.98</v>
      </c>
      <c r="AN34" s="43">
        <v>0.1</v>
      </c>
      <c r="AO34" s="44">
        <f t="shared" si="6"/>
        <v>1.98</v>
      </c>
      <c r="AP34" s="43">
        <v>7.0000000000000007E-2</v>
      </c>
      <c r="AQ34" s="44">
        <f t="shared" si="7"/>
        <v>1.38</v>
      </c>
      <c r="AR34" s="43">
        <v>0</v>
      </c>
      <c r="AS34" s="44">
        <f t="shared" si="8"/>
        <v>0</v>
      </c>
      <c r="AT34" s="43">
        <v>0</v>
      </c>
      <c r="AU34" s="44" t="str">
        <f>IF(ISERROR(#REF!*AT34),"",#REF!*AT34)</f>
        <v/>
      </c>
      <c r="AV34" s="44" t="str">
        <f t="shared" si="9"/>
        <v/>
      </c>
      <c r="AW34" s="44" t="str">
        <f t="shared" si="10"/>
        <v/>
      </c>
      <c r="AX34" s="45" t="str">
        <f t="shared" si="11"/>
        <v/>
      </c>
      <c r="AY34" s="84">
        <v>19.760000000000002</v>
      </c>
      <c r="AZ34" s="85">
        <v>31.99</v>
      </c>
      <c r="BA34" s="45">
        <f t="shared" si="12"/>
        <v>0.38229999999999997</v>
      </c>
      <c r="BB34" s="46"/>
      <c r="BC34" s="44" t="str">
        <f t="shared" si="13"/>
        <v/>
      </c>
      <c r="BD34" s="44">
        <f t="shared" si="14"/>
        <v>0</v>
      </c>
    </row>
    <row r="35" spans="1:56">
      <c r="A35" s="80">
        <v>34</v>
      </c>
      <c r="B35" s="32"/>
      <c r="C35" s="32"/>
      <c r="D35" s="2" t="s">
        <v>1</v>
      </c>
      <c r="E35" s="32"/>
      <c r="F35" s="2" t="s">
        <v>3</v>
      </c>
      <c r="G35" s="33" t="s">
        <v>58</v>
      </c>
      <c r="H35" s="2" t="s">
        <v>59</v>
      </c>
      <c r="I35" s="33" t="s">
        <v>60</v>
      </c>
      <c r="J35" s="2" t="s">
        <v>61</v>
      </c>
      <c r="K35" s="32" t="s">
        <v>62</v>
      </c>
      <c r="L35" s="2" t="s">
        <v>119</v>
      </c>
      <c r="M35" s="2" t="s">
        <v>72</v>
      </c>
      <c r="N35" s="34" t="s">
        <v>107</v>
      </c>
      <c r="O35" s="90" t="s">
        <v>154</v>
      </c>
      <c r="P35" s="2" t="s">
        <v>64</v>
      </c>
      <c r="Q35" s="1">
        <v>9.6199999999999992</v>
      </c>
      <c r="R35" s="4">
        <v>10.130000000000001</v>
      </c>
      <c r="S35" s="2" t="s">
        <v>65</v>
      </c>
      <c r="T35" s="35">
        <v>30</v>
      </c>
      <c r="U35" s="35">
        <v>26</v>
      </c>
      <c r="V35" s="35">
        <v>44</v>
      </c>
      <c r="W35" s="36"/>
      <c r="X35" s="10">
        <v>4</v>
      </c>
      <c r="Y35" s="37">
        <f t="shared" si="0"/>
        <v>3.4000000000000002E-2</v>
      </c>
      <c r="Z35" s="38">
        <v>56</v>
      </c>
      <c r="AA35" s="39">
        <f t="shared" si="1"/>
        <v>6588</v>
      </c>
      <c r="AB35" s="40">
        <v>3500</v>
      </c>
      <c r="AC35" s="41">
        <f t="shared" si="2"/>
        <v>0.53</v>
      </c>
      <c r="AD35" s="32" t="s">
        <v>66</v>
      </c>
      <c r="AE35" s="42">
        <v>0.16700000000000001</v>
      </c>
      <c r="AF35" s="41" t="str">
        <f>IF(ISERROR(#REF!*AE35),"",#REF!*AE35)</f>
        <v/>
      </c>
      <c r="AG35" s="41" t="str">
        <f>IF(ISERROR(#REF!+AC35+AF35),"",#REF!+AC35+AF35)</f>
        <v/>
      </c>
      <c r="AH35" s="43">
        <v>0.05</v>
      </c>
      <c r="AI35" s="44">
        <f t="shared" si="3"/>
        <v>1.1100000000000001</v>
      </c>
      <c r="AJ35" s="43">
        <v>0.08</v>
      </c>
      <c r="AK35" s="44">
        <f t="shared" si="4"/>
        <v>1.78</v>
      </c>
      <c r="AL35" s="43">
        <v>0.1</v>
      </c>
      <c r="AM35" s="44">
        <f t="shared" si="5"/>
        <v>2.23</v>
      </c>
      <c r="AN35" s="43">
        <v>0.1</v>
      </c>
      <c r="AO35" s="44">
        <f t="shared" si="6"/>
        <v>2.23</v>
      </c>
      <c r="AP35" s="43">
        <v>7.0000000000000007E-2</v>
      </c>
      <c r="AQ35" s="44">
        <f t="shared" si="7"/>
        <v>1.56</v>
      </c>
      <c r="AR35" s="43">
        <v>0</v>
      </c>
      <c r="AS35" s="44">
        <f t="shared" si="8"/>
        <v>0</v>
      </c>
      <c r="AT35" s="43">
        <v>0</v>
      </c>
      <c r="AU35" s="44" t="str">
        <f>IF(ISERROR(#REF!*AT35),"",#REF!*AT35)</f>
        <v/>
      </c>
      <c r="AV35" s="44" t="str">
        <f t="shared" si="9"/>
        <v/>
      </c>
      <c r="AW35" s="44" t="str">
        <f t="shared" si="10"/>
        <v/>
      </c>
      <c r="AX35" s="45" t="str">
        <f t="shared" si="11"/>
        <v/>
      </c>
      <c r="AY35" s="84">
        <v>22.27</v>
      </c>
      <c r="AZ35" s="85">
        <v>36.99</v>
      </c>
      <c r="BA35" s="45">
        <f t="shared" si="12"/>
        <v>0.39789999999999998</v>
      </c>
      <c r="BB35" s="46"/>
      <c r="BC35" s="44" t="str">
        <f t="shared" si="13"/>
        <v/>
      </c>
      <c r="BD35" s="44">
        <f t="shared" si="14"/>
        <v>0</v>
      </c>
    </row>
    <row r="36" spans="1:56">
      <c r="A36" s="80">
        <v>35</v>
      </c>
      <c r="B36" s="32"/>
      <c r="C36" s="32"/>
      <c r="D36" s="2" t="s">
        <v>1</v>
      </c>
      <c r="E36" s="32"/>
      <c r="F36" s="2" t="s">
        <v>3</v>
      </c>
      <c r="G36" s="33" t="s">
        <v>58</v>
      </c>
      <c r="H36" s="2" t="s">
        <v>59</v>
      </c>
      <c r="I36" s="33" t="s">
        <v>60</v>
      </c>
      <c r="J36" s="2" t="s">
        <v>61</v>
      </c>
      <c r="K36" s="32" t="s">
        <v>62</v>
      </c>
      <c r="L36" s="2" t="s">
        <v>120</v>
      </c>
      <c r="M36" s="2" t="s">
        <v>72</v>
      </c>
      <c r="N36" s="34" t="s">
        <v>108</v>
      </c>
      <c r="O36" s="90" t="s">
        <v>155</v>
      </c>
      <c r="P36" s="2" t="s">
        <v>64</v>
      </c>
      <c r="Q36" s="1">
        <v>11.13</v>
      </c>
      <c r="R36" s="4">
        <v>11.72</v>
      </c>
      <c r="S36" s="2" t="s">
        <v>65</v>
      </c>
      <c r="T36" s="35">
        <v>30</v>
      </c>
      <c r="U36" s="35">
        <v>26</v>
      </c>
      <c r="V36" s="35">
        <v>48</v>
      </c>
      <c r="W36" s="36"/>
      <c r="X36" s="10">
        <v>4</v>
      </c>
      <c r="Y36" s="37">
        <f t="shared" si="0"/>
        <v>3.6999999999999998E-2</v>
      </c>
      <c r="Z36" s="38">
        <v>56</v>
      </c>
      <c r="AA36" s="39">
        <f t="shared" si="1"/>
        <v>6054</v>
      </c>
      <c r="AB36" s="40">
        <v>3500</v>
      </c>
      <c r="AC36" s="41">
        <f t="shared" si="2"/>
        <v>0.57999999999999996</v>
      </c>
      <c r="AD36" s="32" t="s">
        <v>66</v>
      </c>
      <c r="AE36" s="42">
        <v>0.16700000000000001</v>
      </c>
      <c r="AF36" s="41" t="str">
        <f>IF(ISERROR(#REF!*AE36),"",#REF!*AE36)</f>
        <v/>
      </c>
      <c r="AG36" s="41" t="str">
        <f>IF(ISERROR(#REF!+AC36+AF36),"",#REF!+AC36+AF36)</f>
        <v/>
      </c>
      <c r="AH36" s="43">
        <v>0.05</v>
      </c>
      <c r="AI36" s="44">
        <f t="shared" si="3"/>
        <v>1.23</v>
      </c>
      <c r="AJ36" s="43">
        <v>0.08</v>
      </c>
      <c r="AK36" s="44">
        <f t="shared" si="4"/>
        <v>1.98</v>
      </c>
      <c r="AL36" s="43">
        <v>0.1</v>
      </c>
      <c r="AM36" s="44">
        <f t="shared" si="5"/>
        <v>2.4700000000000002</v>
      </c>
      <c r="AN36" s="43">
        <v>0.1</v>
      </c>
      <c r="AO36" s="44">
        <f t="shared" si="6"/>
        <v>2.4700000000000002</v>
      </c>
      <c r="AP36" s="43">
        <v>7.0000000000000007E-2</v>
      </c>
      <c r="AQ36" s="44">
        <f t="shared" si="7"/>
        <v>1.73</v>
      </c>
      <c r="AR36" s="43">
        <v>0</v>
      </c>
      <c r="AS36" s="44">
        <f t="shared" si="8"/>
        <v>0</v>
      </c>
      <c r="AT36" s="43">
        <v>0</v>
      </c>
      <c r="AU36" s="44" t="str">
        <f>IF(ISERROR(#REF!*AT36),"",#REF!*AT36)</f>
        <v/>
      </c>
      <c r="AV36" s="44" t="str">
        <f t="shared" si="9"/>
        <v/>
      </c>
      <c r="AW36" s="44" t="str">
        <f t="shared" si="10"/>
        <v/>
      </c>
      <c r="AX36" s="45" t="str">
        <f t="shared" si="11"/>
        <v/>
      </c>
      <c r="AY36" s="84">
        <v>24.69</v>
      </c>
      <c r="AZ36" s="85">
        <v>39.99</v>
      </c>
      <c r="BA36" s="45">
        <f t="shared" si="12"/>
        <v>0.3826</v>
      </c>
      <c r="BB36" s="46"/>
      <c r="BC36" s="44" t="str">
        <f t="shared" si="13"/>
        <v/>
      </c>
      <c r="BD36" s="44">
        <f t="shared" si="14"/>
        <v>0</v>
      </c>
    </row>
    <row r="37" spans="1:56" ht="15.75" thickBot="1">
      <c r="A37" s="81">
        <v>36</v>
      </c>
      <c r="B37" s="47"/>
      <c r="C37" s="47"/>
      <c r="D37" s="48" t="s">
        <v>1</v>
      </c>
      <c r="E37" s="47"/>
      <c r="F37" s="48" t="s">
        <v>3</v>
      </c>
      <c r="G37" s="49" t="s">
        <v>58</v>
      </c>
      <c r="H37" s="48" t="s">
        <v>59</v>
      </c>
      <c r="I37" s="49" t="s">
        <v>60</v>
      </c>
      <c r="J37" s="48" t="s">
        <v>61</v>
      </c>
      <c r="K37" s="47" t="s">
        <v>62</v>
      </c>
      <c r="L37" s="48" t="s">
        <v>67</v>
      </c>
      <c r="M37" s="48" t="s">
        <v>72</v>
      </c>
      <c r="N37" s="34" t="s">
        <v>109</v>
      </c>
      <c r="O37" s="90" t="s">
        <v>156</v>
      </c>
      <c r="P37" s="48" t="s">
        <v>64</v>
      </c>
      <c r="Q37" s="1">
        <v>11.13</v>
      </c>
      <c r="R37" s="4">
        <v>11.72</v>
      </c>
      <c r="S37" s="48" t="s">
        <v>65</v>
      </c>
      <c r="T37" s="50">
        <v>30</v>
      </c>
      <c r="U37" s="50">
        <v>26</v>
      </c>
      <c r="V37" s="50">
        <v>48</v>
      </c>
      <c r="W37" s="51"/>
      <c r="X37" s="52">
        <v>4</v>
      </c>
      <c r="Y37" s="53">
        <f t="shared" si="0"/>
        <v>3.6999999999999998E-2</v>
      </c>
      <c r="Z37" s="54">
        <v>56</v>
      </c>
      <c r="AA37" s="55">
        <f t="shared" si="1"/>
        <v>6054</v>
      </c>
      <c r="AB37" s="56">
        <v>3500</v>
      </c>
      <c r="AC37" s="57">
        <f t="shared" si="2"/>
        <v>0.57999999999999996</v>
      </c>
      <c r="AD37" s="47" t="s">
        <v>66</v>
      </c>
      <c r="AE37" s="58">
        <v>0.16700000000000001</v>
      </c>
      <c r="AF37" s="57" t="str">
        <f>IF(ISERROR(#REF!*AE37),"",#REF!*AE37)</f>
        <v/>
      </c>
      <c r="AG37" s="57" t="str">
        <f>IF(ISERROR(#REF!+AC37+AF37),"",#REF!+AC37+AF37)</f>
        <v/>
      </c>
      <c r="AH37" s="43">
        <v>0.05</v>
      </c>
      <c r="AI37" s="59">
        <f t="shared" si="3"/>
        <v>1.23</v>
      </c>
      <c r="AJ37" s="43">
        <v>0.08</v>
      </c>
      <c r="AK37" s="59">
        <f t="shared" si="4"/>
        <v>1.98</v>
      </c>
      <c r="AL37" s="43">
        <v>0.1</v>
      </c>
      <c r="AM37" s="59">
        <f t="shared" si="5"/>
        <v>2.4700000000000002</v>
      </c>
      <c r="AN37" s="43">
        <v>0.1</v>
      </c>
      <c r="AO37" s="59">
        <f t="shared" si="6"/>
        <v>2.4700000000000002</v>
      </c>
      <c r="AP37" s="43">
        <v>7.0000000000000007E-2</v>
      </c>
      <c r="AQ37" s="59">
        <f t="shared" si="7"/>
        <v>1.73</v>
      </c>
      <c r="AR37" s="60">
        <v>0</v>
      </c>
      <c r="AS37" s="59">
        <f t="shared" si="8"/>
        <v>0</v>
      </c>
      <c r="AT37" s="60">
        <v>0</v>
      </c>
      <c r="AU37" s="59" t="str">
        <f>IF(ISERROR(#REF!*AT37),"",#REF!*AT37)</f>
        <v/>
      </c>
      <c r="AV37" s="59" t="str">
        <f t="shared" si="9"/>
        <v/>
      </c>
      <c r="AW37" s="59" t="str">
        <f t="shared" si="10"/>
        <v/>
      </c>
      <c r="AX37" s="61" t="str">
        <f t="shared" si="11"/>
        <v/>
      </c>
      <c r="AY37" s="86">
        <v>24.69</v>
      </c>
      <c r="AZ37" s="87">
        <v>39.99</v>
      </c>
      <c r="BA37" s="61">
        <f t="shared" si="12"/>
        <v>0.3826</v>
      </c>
      <c r="BB37" s="62"/>
      <c r="BC37" s="59" t="str">
        <f t="shared" si="13"/>
        <v/>
      </c>
      <c r="BD37" s="59">
        <f t="shared" si="14"/>
        <v>0</v>
      </c>
    </row>
    <row r="38" spans="1:56">
      <c r="A38" s="82">
        <v>37</v>
      </c>
      <c r="C38" s="63"/>
      <c r="D38" s="64" t="s">
        <v>1</v>
      </c>
      <c r="E38" s="64"/>
      <c r="F38" s="64" t="s">
        <v>3</v>
      </c>
      <c r="G38" s="65" t="s">
        <v>58</v>
      </c>
      <c r="H38" s="64" t="s">
        <v>59</v>
      </c>
      <c r="I38" s="65" t="s">
        <v>60</v>
      </c>
      <c r="J38" s="64" t="s">
        <v>61</v>
      </c>
      <c r="K38" s="63" t="s">
        <v>62</v>
      </c>
      <c r="L38" s="64" t="s">
        <v>116</v>
      </c>
      <c r="M38" s="64" t="s">
        <v>73</v>
      </c>
      <c r="N38" s="34" t="s">
        <v>110</v>
      </c>
      <c r="O38" s="90" t="s">
        <v>157</v>
      </c>
      <c r="P38" s="64" t="s">
        <v>64</v>
      </c>
      <c r="Q38" s="1">
        <v>6.68</v>
      </c>
      <c r="R38" s="4">
        <v>7.03</v>
      </c>
      <c r="S38" s="64" t="s">
        <v>65</v>
      </c>
      <c r="T38" s="66">
        <v>30</v>
      </c>
      <c r="U38" s="66">
        <v>26</v>
      </c>
      <c r="V38" s="66">
        <v>40</v>
      </c>
      <c r="W38" s="67"/>
      <c r="X38" s="68">
        <v>4</v>
      </c>
      <c r="Y38" s="69">
        <f t="shared" si="0"/>
        <v>3.1E-2</v>
      </c>
      <c r="Z38" s="70">
        <v>56</v>
      </c>
      <c r="AA38" s="71">
        <f t="shared" si="1"/>
        <v>7226</v>
      </c>
      <c r="AB38" s="72">
        <v>3500</v>
      </c>
      <c r="AC38" s="73">
        <f t="shared" si="2"/>
        <v>0.48</v>
      </c>
      <c r="AD38" s="63" t="s">
        <v>66</v>
      </c>
      <c r="AE38" s="74">
        <v>0.16700000000000001</v>
      </c>
      <c r="AF38" s="73" t="str">
        <f>IF(ISERROR(#REF!*AE38),"",#REF!*AE38)</f>
        <v/>
      </c>
      <c r="AG38" s="73" t="str">
        <f>IF(ISERROR(#REF!+AC38+AF38),"",#REF!+AC38+AF38)</f>
        <v/>
      </c>
      <c r="AH38" s="43">
        <v>0.05</v>
      </c>
      <c r="AI38" s="75">
        <f t="shared" si="3"/>
        <v>0.78</v>
      </c>
      <c r="AJ38" s="43">
        <v>0.08</v>
      </c>
      <c r="AK38" s="75">
        <f t="shared" si="4"/>
        <v>1.25</v>
      </c>
      <c r="AL38" s="43">
        <v>0.1</v>
      </c>
      <c r="AM38" s="75">
        <f t="shared" si="5"/>
        <v>1.56</v>
      </c>
      <c r="AN38" s="43">
        <v>0.1</v>
      </c>
      <c r="AO38" s="75">
        <f t="shared" si="6"/>
        <v>1.56</v>
      </c>
      <c r="AP38" s="43">
        <v>7.0000000000000007E-2</v>
      </c>
      <c r="AQ38" s="75">
        <f t="shared" si="7"/>
        <v>1.0900000000000001</v>
      </c>
      <c r="AR38" s="76">
        <v>0</v>
      </c>
      <c r="AS38" s="75">
        <f t="shared" si="8"/>
        <v>0</v>
      </c>
      <c r="AT38" s="76">
        <v>0</v>
      </c>
      <c r="AU38" s="75" t="str">
        <f>IF(ISERROR(#REF!*AT38),"",#REF!*AT38)</f>
        <v/>
      </c>
      <c r="AV38" s="75" t="str">
        <f t="shared" si="9"/>
        <v/>
      </c>
      <c r="AW38" s="75" t="str">
        <f t="shared" si="10"/>
        <v/>
      </c>
      <c r="AX38" s="77" t="str">
        <f t="shared" si="11"/>
        <v/>
      </c>
      <c r="AY38" s="88">
        <v>15.59</v>
      </c>
      <c r="AZ38" s="88">
        <v>27.99</v>
      </c>
      <c r="BA38" s="77">
        <f t="shared" si="12"/>
        <v>0.443</v>
      </c>
      <c r="BB38" s="78"/>
      <c r="BC38" s="75" t="str">
        <f t="shared" si="13"/>
        <v/>
      </c>
      <c r="BD38" s="75">
        <f t="shared" si="14"/>
        <v>0</v>
      </c>
    </row>
    <row r="39" spans="1:56">
      <c r="A39" s="80">
        <v>38</v>
      </c>
      <c r="C39" s="32"/>
      <c r="D39" s="2" t="s">
        <v>1</v>
      </c>
      <c r="E39" s="2"/>
      <c r="F39" s="2" t="s">
        <v>3</v>
      </c>
      <c r="G39" s="33" t="s">
        <v>58</v>
      </c>
      <c r="H39" s="2" t="s">
        <v>59</v>
      </c>
      <c r="I39" s="33" t="s">
        <v>60</v>
      </c>
      <c r="J39" s="2" t="s">
        <v>61</v>
      </c>
      <c r="K39" s="32" t="s">
        <v>62</v>
      </c>
      <c r="L39" s="2" t="s">
        <v>117</v>
      </c>
      <c r="M39" s="2" t="s">
        <v>73</v>
      </c>
      <c r="N39" s="34" t="s">
        <v>111</v>
      </c>
      <c r="O39" s="90" t="s">
        <v>158</v>
      </c>
      <c r="P39" s="2" t="s">
        <v>64</v>
      </c>
      <c r="Q39" s="1">
        <v>6.93</v>
      </c>
      <c r="R39" s="4">
        <v>7.29</v>
      </c>
      <c r="S39" s="2" t="s">
        <v>65</v>
      </c>
      <c r="T39" s="35">
        <v>30</v>
      </c>
      <c r="U39" s="35">
        <v>26</v>
      </c>
      <c r="V39" s="35">
        <v>40</v>
      </c>
      <c r="W39" s="36"/>
      <c r="X39" s="10">
        <v>4</v>
      </c>
      <c r="Y39" s="37">
        <f t="shared" si="0"/>
        <v>3.1E-2</v>
      </c>
      <c r="Z39" s="38">
        <v>56</v>
      </c>
      <c r="AA39" s="39">
        <f t="shared" si="1"/>
        <v>7226</v>
      </c>
      <c r="AB39" s="40">
        <v>3500</v>
      </c>
      <c r="AC39" s="41">
        <f t="shared" si="2"/>
        <v>0.48</v>
      </c>
      <c r="AD39" s="32" t="s">
        <v>66</v>
      </c>
      <c r="AE39" s="42">
        <v>0.16700000000000001</v>
      </c>
      <c r="AF39" s="41" t="str">
        <f>IF(ISERROR(#REF!*AE39),"",#REF!*AE39)</f>
        <v/>
      </c>
      <c r="AG39" s="41" t="str">
        <f>IF(ISERROR(#REF!+AC39+AF39),"",#REF!+AC39+AF39)</f>
        <v/>
      </c>
      <c r="AH39" s="43">
        <v>0.05</v>
      </c>
      <c r="AI39" s="44">
        <f t="shared" si="3"/>
        <v>0.84</v>
      </c>
      <c r="AJ39" s="43">
        <v>0.08</v>
      </c>
      <c r="AK39" s="44">
        <f t="shared" si="4"/>
        <v>1.34</v>
      </c>
      <c r="AL39" s="43">
        <v>0.1</v>
      </c>
      <c r="AM39" s="44">
        <f t="shared" si="5"/>
        <v>1.67</v>
      </c>
      <c r="AN39" s="43">
        <v>0.1</v>
      </c>
      <c r="AO39" s="44">
        <f t="shared" si="6"/>
        <v>1.67</v>
      </c>
      <c r="AP39" s="43">
        <v>7.0000000000000007E-2</v>
      </c>
      <c r="AQ39" s="44">
        <f t="shared" si="7"/>
        <v>1.17</v>
      </c>
      <c r="AR39" s="43">
        <v>0</v>
      </c>
      <c r="AS39" s="44">
        <f t="shared" si="8"/>
        <v>0</v>
      </c>
      <c r="AT39" s="43">
        <v>0</v>
      </c>
      <c r="AU39" s="44" t="str">
        <f>IF(ISERROR(#REF!*AT39),"",#REF!*AT39)</f>
        <v/>
      </c>
      <c r="AV39" s="44" t="str">
        <f t="shared" si="9"/>
        <v/>
      </c>
      <c r="AW39" s="44" t="str">
        <f t="shared" si="10"/>
        <v/>
      </c>
      <c r="AX39" s="45" t="str">
        <f t="shared" si="11"/>
        <v/>
      </c>
      <c r="AY39" s="84">
        <v>16.7</v>
      </c>
      <c r="AZ39" s="84">
        <v>27.99</v>
      </c>
      <c r="BA39" s="45">
        <f t="shared" si="12"/>
        <v>0.40339999999999998</v>
      </c>
      <c r="BB39" s="46"/>
      <c r="BC39" s="44" t="str">
        <f t="shared" si="13"/>
        <v/>
      </c>
      <c r="BD39" s="44">
        <f t="shared" si="14"/>
        <v>0</v>
      </c>
    </row>
    <row r="40" spans="1:56">
      <c r="A40" s="80">
        <v>39</v>
      </c>
      <c r="C40" s="32"/>
      <c r="D40" s="2" t="s">
        <v>1</v>
      </c>
      <c r="E40" s="2"/>
      <c r="F40" s="2" t="s">
        <v>3</v>
      </c>
      <c r="G40" s="33" t="s">
        <v>58</v>
      </c>
      <c r="H40" s="2" t="s">
        <v>59</v>
      </c>
      <c r="I40" s="33" t="s">
        <v>60</v>
      </c>
      <c r="J40" s="2" t="s">
        <v>61</v>
      </c>
      <c r="K40" s="32" t="s">
        <v>62</v>
      </c>
      <c r="L40" s="2" t="s">
        <v>118</v>
      </c>
      <c r="M40" s="2" t="s">
        <v>73</v>
      </c>
      <c r="N40" s="34" t="s">
        <v>112</v>
      </c>
      <c r="O40" s="90" t="s">
        <v>159</v>
      </c>
      <c r="P40" s="2" t="s">
        <v>64</v>
      </c>
      <c r="Q40" s="1">
        <v>8.86</v>
      </c>
      <c r="R40" s="4">
        <v>9.33</v>
      </c>
      <c r="S40" s="2" t="s">
        <v>65</v>
      </c>
      <c r="T40" s="35">
        <v>30</v>
      </c>
      <c r="U40" s="35">
        <v>26</v>
      </c>
      <c r="V40" s="35">
        <v>42</v>
      </c>
      <c r="W40" s="36"/>
      <c r="X40" s="10">
        <v>4</v>
      </c>
      <c r="Y40" s="37">
        <f t="shared" si="0"/>
        <v>3.3000000000000002E-2</v>
      </c>
      <c r="Z40" s="38">
        <v>56</v>
      </c>
      <c r="AA40" s="39">
        <f t="shared" si="1"/>
        <v>6788</v>
      </c>
      <c r="AB40" s="40">
        <v>3500</v>
      </c>
      <c r="AC40" s="41">
        <f t="shared" si="2"/>
        <v>0.52</v>
      </c>
      <c r="AD40" s="32" t="s">
        <v>66</v>
      </c>
      <c r="AE40" s="42">
        <v>0.16700000000000001</v>
      </c>
      <c r="AF40" s="41" t="str">
        <f>IF(ISERROR(#REF!*AE40),"",#REF!*AE40)</f>
        <v/>
      </c>
      <c r="AG40" s="41" t="str">
        <f>IF(ISERROR(#REF!+AC40+AF40),"",#REF!+AC40+AF40)</f>
        <v/>
      </c>
      <c r="AH40" s="43">
        <v>0.05</v>
      </c>
      <c r="AI40" s="44">
        <f t="shared" si="3"/>
        <v>0.99</v>
      </c>
      <c r="AJ40" s="43">
        <v>0.08</v>
      </c>
      <c r="AK40" s="44">
        <f t="shared" si="4"/>
        <v>1.58</v>
      </c>
      <c r="AL40" s="43">
        <v>0.1</v>
      </c>
      <c r="AM40" s="44">
        <f t="shared" si="5"/>
        <v>1.98</v>
      </c>
      <c r="AN40" s="43">
        <v>0.1</v>
      </c>
      <c r="AO40" s="44">
        <f t="shared" si="6"/>
        <v>1.98</v>
      </c>
      <c r="AP40" s="43">
        <v>7.0000000000000007E-2</v>
      </c>
      <c r="AQ40" s="44">
        <f t="shared" si="7"/>
        <v>1.38</v>
      </c>
      <c r="AR40" s="43">
        <v>0</v>
      </c>
      <c r="AS40" s="44">
        <f t="shared" si="8"/>
        <v>0</v>
      </c>
      <c r="AT40" s="43">
        <v>0</v>
      </c>
      <c r="AU40" s="44" t="str">
        <f>IF(ISERROR(#REF!*AT40),"",#REF!*AT40)</f>
        <v/>
      </c>
      <c r="AV40" s="44" t="str">
        <f t="shared" si="9"/>
        <v/>
      </c>
      <c r="AW40" s="44" t="str">
        <f t="shared" si="10"/>
        <v/>
      </c>
      <c r="AX40" s="45" t="str">
        <f t="shared" si="11"/>
        <v/>
      </c>
      <c r="AY40" s="84">
        <v>19.760000000000002</v>
      </c>
      <c r="AZ40" s="84">
        <v>31.99</v>
      </c>
      <c r="BA40" s="45">
        <f t="shared" si="12"/>
        <v>0.38229999999999997</v>
      </c>
      <c r="BB40" s="46"/>
      <c r="BC40" s="44" t="str">
        <f t="shared" si="13"/>
        <v/>
      </c>
      <c r="BD40" s="44">
        <f t="shared" si="14"/>
        <v>0</v>
      </c>
    </row>
    <row r="41" spans="1:56">
      <c r="A41" s="80">
        <v>40</v>
      </c>
      <c r="C41" s="32"/>
      <c r="D41" s="2" t="s">
        <v>1</v>
      </c>
      <c r="E41" s="2"/>
      <c r="F41" s="2" t="s">
        <v>3</v>
      </c>
      <c r="G41" s="33" t="s">
        <v>58</v>
      </c>
      <c r="H41" s="2" t="s">
        <v>59</v>
      </c>
      <c r="I41" s="33" t="s">
        <v>60</v>
      </c>
      <c r="J41" s="2" t="s">
        <v>61</v>
      </c>
      <c r="K41" s="32" t="s">
        <v>62</v>
      </c>
      <c r="L41" s="2" t="s">
        <v>119</v>
      </c>
      <c r="M41" s="2" t="s">
        <v>73</v>
      </c>
      <c r="N41" s="34" t="s">
        <v>113</v>
      </c>
      <c r="O41" s="90" t="s">
        <v>160</v>
      </c>
      <c r="P41" s="2" t="s">
        <v>64</v>
      </c>
      <c r="Q41" s="1">
        <v>9.6199999999999992</v>
      </c>
      <c r="R41" s="4">
        <v>10.130000000000001</v>
      </c>
      <c r="S41" s="2" t="s">
        <v>65</v>
      </c>
      <c r="T41" s="35">
        <v>30</v>
      </c>
      <c r="U41" s="35">
        <v>26</v>
      </c>
      <c r="V41" s="35">
        <v>44</v>
      </c>
      <c r="W41" s="36"/>
      <c r="X41" s="10">
        <v>4</v>
      </c>
      <c r="Y41" s="37">
        <f t="shared" si="0"/>
        <v>3.4000000000000002E-2</v>
      </c>
      <c r="Z41" s="38">
        <v>56</v>
      </c>
      <c r="AA41" s="39">
        <f t="shared" si="1"/>
        <v>6588</v>
      </c>
      <c r="AB41" s="40">
        <v>3500</v>
      </c>
      <c r="AC41" s="41">
        <f t="shared" si="2"/>
        <v>0.53</v>
      </c>
      <c r="AD41" s="32" t="s">
        <v>66</v>
      </c>
      <c r="AE41" s="42">
        <v>0.16700000000000001</v>
      </c>
      <c r="AF41" s="41" t="str">
        <f>IF(ISERROR(#REF!*AE41),"",#REF!*AE41)</f>
        <v/>
      </c>
      <c r="AG41" s="41" t="str">
        <f>IF(ISERROR(#REF!+AC41+AF41),"",#REF!+AC41+AF41)</f>
        <v/>
      </c>
      <c r="AH41" s="43">
        <v>0.05</v>
      </c>
      <c r="AI41" s="44">
        <f t="shared" si="3"/>
        <v>1.1100000000000001</v>
      </c>
      <c r="AJ41" s="43">
        <v>0.08</v>
      </c>
      <c r="AK41" s="44">
        <f t="shared" si="4"/>
        <v>1.78</v>
      </c>
      <c r="AL41" s="43">
        <v>0.1</v>
      </c>
      <c r="AM41" s="44">
        <f t="shared" si="5"/>
        <v>2.23</v>
      </c>
      <c r="AN41" s="43">
        <v>0.1</v>
      </c>
      <c r="AO41" s="44">
        <f t="shared" si="6"/>
        <v>2.23</v>
      </c>
      <c r="AP41" s="43">
        <v>7.0000000000000007E-2</v>
      </c>
      <c r="AQ41" s="44">
        <f t="shared" si="7"/>
        <v>1.56</v>
      </c>
      <c r="AR41" s="43">
        <v>0</v>
      </c>
      <c r="AS41" s="44">
        <f t="shared" si="8"/>
        <v>0</v>
      </c>
      <c r="AT41" s="43">
        <v>0</v>
      </c>
      <c r="AU41" s="44" t="str">
        <f>IF(ISERROR(#REF!*AT41),"",#REF!*AT41)</f>
        <v/>
      </c>
      <c r="AV41" s="44" t="str">
        <f t="shared" si="9"/>
        <v/>
      </c>
      <c r="AW41" s="44" t="str">
        <f t="shared" si="10"/>
        <v/>
      </c>
      <c r="AX41" s="45" t="str">
        <f t="shared" si="11"/>
        <v/>
      </c>
      <c r="AY41" s="84">
        <v>22.27</v>
      </c>
      <c r="AZ41" s="84">
        <v>36.99</v>
      </c>
      <c r="BA41" s="45">
        <f t="shared" si="12"/>
        <v>0.39789999999999998</v>
      </c>
      <c r="BB41" s="46"/>
      <c r="BC41" s="44" t="str">
        <f t="shared" si="13"/>
        <v/>
      </c>
      <c r="BD41" s="44">
        <f t="shared" si="14"/>
        <v>0</v>
      </c>
    </row>
    <row r="42" spans="1:56">
      <c r="A42" s="80">
        <v>41</v>
      </c>
      <c r="C42" s="32"/>
      <c r="D42" s="2" t="s">
        <v>1</v>
      </c>
      <c r="E42" s="2"/>
      <c r="F42" s="2" t="s">
        <v>3</v>
      </c>
      <c r="G42" s="33" t="s">
        <v>58</v>
      </c>
      <c r="H42" s="2" t="s">
        <v>59</v>
      </c>
      <c r="I42" s="33" t="s">
        <v>60</v>
      </c>
      <c r="J42" s="2" t="s">
        <v>61</v>
      </c>
      <c r="K42" s="32" t="s">
        <v>62</v>
      </c>
      <c r="L42" s="2" t="s">
        <v>120</v>
      </c>
      <c r="M42" s="2" t="s">
        <v>73</v>
      </c>
      <c r="N42" s="34" t="s">
        <v>114</v>
      </c>
      <c r="O42" s="90" t="s">
        <v>161</v>
      </c>
      <c r="P42" s="2" t="s">
        <v>64</v>
      </c>
      <c r="Q42" s="1">
        <v>11.13</v>
      </c>
      <c r="R42" s="4">
        <v>11.72</v>
      </c>
      <c r="S42" s="2" t="s">
        <v>65</v>
      </c>
      <c r="T42" s="35">
        <v>30</v>
      </c>
      <c r="U42" s="35">
        <v>26</v>
      </c>
      <c r="V42" s="35">
        <v>48</v>
      </c>
      <c r="W42" s="36"/>
      <c r="X42" s="10">
        <v>4</v>
      </c>
      <c r="Y42" s="37">
        <f t="shared" si="0"/>
        <v>3.6999999999999998E-2</v>
      </c>
      <c r="Z42" s="38">
        <v>56</v>
      </c>
      <c r="AA42" s="39">
        <f t="shared" si="1"/>
        <v>6054</v>
      </c>
      <c r="AB42" s="40">
        <v>3500</v>
      </c>
      <c r="AC42" s="41">
        <f t="shared" si="2"/>
        <v>0.57999999999999996</v>
      </c>
      <c r="AD42" s="32" t="s">
        <v>66</v>
      </c>
      <c r="AE42" s="42">
        <v>0.16700000000000001</v>
      </c>
      <c r="AF42" s="41" t="str">
        <f>IF(ISERROR(#REF!*AE42),"",#REF!*AE42)</f>
        <v/>
      </c>
      <c r="AG42" s="41" t="str">
        <f>IF(ISERROR(#REF!+AC42+AF42),"",#REF!+AC42+AF42)</f>
        <v/>
      </c>
      <c r="AH42" s="43">
        <v>0.05</v>
      </c>
      <c r="AI42" s="44">
        <f t="shared" si="3"/>
        <v>1.23</v>
      </c>
      <c r="AJ42" s="43">
        <v>0.08</v>
      </c>
      <c r="AK42" s="44">
        <f t="shared" si="4"/>
        <v>1.98</v>
      </c>
      <c r="AL42" s="43">
        <v>0.1</v>
      </c>
      <c r="AM42" s="44">
        <f t="shared" si="5"/>
        <v>2.4700000000000002</v>
      </c>
      <c r="AN42" s="43">
        <v>0.1</v>
      </c>
      <c r="AO42" s="44">
        <f t="shared" si="6"/>
        <v>2.4700000000000002</v>
      </c>
      <c r="AP42" s="43">
        <v>7.0000000000000007E-2</v>
      </c>
      <c r="AQ42" s="44">
        <f t="shared" si="7"/>
        <v>1.73</v>
      </c>
      <c r="AR42" s="43">
        <v>0</v>
      </c>
      <c r="AS42" s="44">
        <f t="shared" si="8"/>
        <v>0</v>
      </c>
      <c r="AT42" s="43">
        <v>0</v>
      </c>
      <c r="AU42" s="44" t="str">
        <f>IF(ISERROR(#REF!*AT42),"",#REF!*AT42)</f>
        <v/>
      </c>
      <c r="AV42" s="44" t="str">
        <f t="shared" si="9"/>
        <v/>
      </c>
      <c r="AW42" s="44" t="str">
        <f t="shared" si="10"/>
        <v/>
      </c>
      <c r="AX42" s="45" t="str">
        <f t="shared" si="11"/>
        <v/>
      </c>
      <c r="AY42" s="84">
        <v>24.69</v>
      </c>
      <c r="AZ42" s="84">
        <v>39.99</v>
      </c>
      <c r="BA42" s="45">
        <f t="shared" si="12"/>
        <v>0.3826</v>
      </c>
      <c r="BB42" s="46"/>
      <c r="BC42" s="44" t="str">
        <f t="shared" si="13"/>
        <v/>
      </c>
      <c r="BD42" s="44">
        <f t="shared" si="14"/>
        <v>0</v>
      </c>
    </row>
    <row r="43" spans="1:56" ht="15.75" thickBot="1">
      <c r="A43" s="81">
        <v>42</v>
      </c>
      <c r="B43" s="79"/>
      <c r="C43" s="47"/>
      <c r="D43" s="48" t="s">
        <v>1</v>
      </c>
      <c r="E43" s="48"/>
      <c r="F43" s="48" t="s">
        <v>3</v>
      </c>
      <c r="G43" s="49" t="s">
        <v>58</v>
      </c>
      <c r="H43" s="48" t="s">
        <v>59</v>
      </c>
      <c r="I43" s="49" t="s">
        <v>60</v>
      </c>
      <c r="J43" s="48" t="s">
        <v>61</v>
      </c>
      <c r="K43" s="47" t="s">
        <v>62</v>
      </c>
      <c r="L43" s="48" t="s">
        <v>67</v>
      </c>
      <c r="M43" s="48" t="s">
        <v>73</v>
      </c>
      <c r="N43" s="34" t="s">
        <v>115</v>
      </c>
      <c r="O43" s="90" t="s">
        <v>162</v>
      </c>
      <c r="P43" s="48" t="s">
        <v>64</v>
      </c>
      <c r="Q43" s="1">
        <v>11.13</v>
      </c>
      <c r="R43" s="4">
        <v>11.72</v>
      </c>
      <c r="S43" s="48" t="s">
        <v>65</v>
      </c>
      <c r="T43" s="50">
        <v>30</v>
      </c>
      <c r="U43" s="50">
        <v>26</v>
      </c>
      <c r="V43" s="50">
        <v>48</v>
      </c>
      <c r="W43" s="51"/>
      <c r="X43" s="52">
        <v>4</v>
      </c>
      <c r="Y43" s="53">
        <f t="shared" si="0"/>
        <v>3.6999999999999998E-2</v>
      </c>
      <c r="Z43" s="54">
        <v>56</v>
      </c>
      <c r="AA43" s="55">
        <f t="shared" si="1"/>
        <v>6054</v>
      </c>
      <c r="AB43" s="56">
        <v>3500</v>
      </c>
      <c r="AC43" s="57">
        <f t="shared" si="2"/>
        <v>0.57999999999999996</v>
      </c>
      <c r="AD43" s="47" t="s">
        <v>66</v>
      </c>
      <c r="AE43" s="58">
        <v>0.16700000000000001</v>
      </c>
      <c r="AF43" s="57" t="str">
        <f>IF(ISERROR(#REF!*AE43),"",#REF!*AE43)</f>
        <v/>
      </c>
      <c r="AG43" s="57" t="str">
        <f>IF(ISERROR(#REF!+AC43+AF43),"",#REF!+AC43+AF43)</f>
        <v/>
      </c>
      <c r="AH43" s="43">
        <v>0.05</v>
      </c>
      <c r="AI43" s="59">
        <f t="shared" si="3"/>
        <v>1.23</v>
      </c>
      <c r="AJ43" s="43">
        <v>0.08</v>
      </c>
      <c r="AK43" s="59">
        <f t="shared" si="4"/>
        <v>1.98</v>
      </c>
      <c r="AL43" s="43">
        <v>0.1</v>
      </c>
      <c r="AM43" s="59">
        <f t="shared" si="5"/>
        <v>2.4700000000000002</v>
      </c>
      <c r="AN43" s="43">
        <v>0.1</v>
      </c>
      <c r="AO43" s="59">
        <f t="shared" si="6"/>
        <v>2.4700000000000002</v>
      </c>
      <c r="AP43" s="43">
        <v>7.0000000000000007E-2</v>
      </c>
      <c r="AQ43" s="59">
        <f t="shared" si="7"/>
        <v>1.73</v>
      </c>
      <c r="AR43" s="60">
        <v>0</v>
      </c>
      <c r="AS43" s="59">
        <f t="shared" si="8"/>
        <v>0</v>
      </c>
      <c r="AT43" s="60">
        <v>0</v>
      </c>
      <c r="AU43" s="59" t="str">
        <f>IF(ISERROR(#REF!*AT43),"",#REF!*AT43)</f>
        <v/>
      </c>
      <c r="AV43" s="59" t="str">
        <f t="shared" si="9"/>
        <v/>
      </c>
      <c r="AW43" s="59" t="str">
        <f t="shared" si="10"/>
        <v/>
      </c>
      <c r="AX43" s="61" t="str">
        <f t="shared" si="11"/>
        <v/>
      </c>
      <c r="AY43" s="86">
        <v>24.69</v>
      </c>
      <c r="AZ43" s="86">
        <v>39.99</v>
      </c>
      <c r="BA43" s="61">
        <f t="shared" si="12"/>
        <v>0.3826</v>
      </c>
      <c r="BB43" s="62"/>
      <c r="BC43" s="59" t="str">
        <f t="shared" si="13"/>
        <v/>
      </c>
      <c r="BD43" s="59">
        <f t="shared" si="14"/>
        <v>0</v>
      </c>
    </row>
    <row r="44" spans="1:56">
      <c r="A44" s="83"/>
    </row>
  </sheetData>
  <sheetProtection insertRows="0" deleteRows="0" sort="0"/>
  <protectedRanges>
    <protectedRange sqref="A2:J25 A38:J180 AC2:AX25 BA2:BA25 X2:AA25 M2:M25 P2:P25 L38:M43 P38:P43 S2:V25 L44:P180 S38:AY180 Q2:R45 Q88:R180" name="Range1"/>
    <protectedRange sqref="AB2:AB25" name="Range1_3"/>
    <protectedRange sqref="AZ38:AZ43" name="Range1_5"/>
    <protectedRange sqref="BB2:BB25" name="Range1_6"/>
    <protectedRange sqref="K2:K25 K38:K205" name="Range1_1"/>
    <protectedRange sqref="O2:O25 O38:O43" name="Range1_2"/>
  </protectedRanges>
  <autoFilter ref="A1:BD43"/>
  <phoneticPr fontId="11" type="noConversion"/>
  <dataValidations count="5">
    <dataValidation type="list" allowBlank="1" showInputMessage="1" showErrorMessage="1" sqref="D2:D43">
      <formula1>#REF!</formula1>
    </dataValidation>
    <dataValidation type="list" allowBlank="1" showInputMessage="1" showErrorMessage="1" sqref="E2:E21 E26:E33 E38:E43">
      <formula1>#REF!</formula1>
    </dataValidation>
    <dataValidation type="list" allowBlank="1" showInputMessage="1" showErrorMessage="1" sqref="F2:F43">
      <formula1>#REF!</formula1>
    </dataValidation>
    <dataValidation type="list" allowBlank="1" showInputMessage="1" showErrorMessage="1" sqref="P2:P43">
      <formula1>#REF!</formula1>
    </dataValidation>
    <dataValidation type="list" allowBlank="1" showInputMessage="1" showErrorMessage="1" sqref="S2:S43">
      <formula1>#REF!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8" rangeCreator="" othersAccessPermission="edit"/>
    <arrUserId title="Range1_1" rangeCreator="" othersAccessPermission="edit"/>
  </rangeList>
  <rangeList sheetStid="6" master="" otherUserPermission="visible">
    <arrUserId title="Range1_2" rangeCreator="" othersAccessPermission="edit"/>
    <arrUserId title="Range1_1" rangeCreator="" othersAccessPermission="edit"/>
    <arrUserId title="Range1_2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11" rangeCreator="" othersAccessPermission="edit"/>
    <arrUserId title="Range1_12" rangeCreator="" othersAccessPermission="edit"/>
    <arrUserId title="Range1_13" rangeCreator="" othersAccessPermission="edit"/>
    <arrUserId title="Range1_14" rangeCreator="" othersAccessPermission="edit"/>
    <arrUserId title="Range1_15" rangeCreator="" othersAccessPermission="edit"/>
    <arrUserId title="Range1_16" rangeCreator="" othersAccessPermission="edit"/>
    <arrUserId title="Range1_17" rangeCreator="" othersAccessPermission="edit"/>
    <arrUserId title="Range1_18" rangeCreator="" othersAccessPermission="edit"/>
    <arrUserId title="Range1_19" rangeCreator="" othersAccessPermission="edit"/>
    <arrUserId title="Range1_20" rangeCreator="" othersAccessPermission="edit"/>
    <arrUserId title="Range1_21" rangeCreator="" othersAccessPermission="edit"/>
    <arrUserId title="Range1_22" rangeCreator="" othersAccessPermission="edit"/>
    <arrUserId title="Range1_23" rangeCreator="" othersAccessPermission="edit"/>
    <arrUserId title="Range1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3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2026-04-03T09:21:18Z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1BB14B2EABD74409B7DDA68B2FDAFF94_13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