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F87D5E4E-4144-4259-876F-60E412DEE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" i="5" l="1"/>
  <c r="AR3" i="5"/>
  <c r="AR2" i="5"/>
  <c r="AO3" i="5"/>
  <c r="AO2" i="5"/>
  <c r="AL3" i="5"/>
  <c r="AS3" i="5"/>
  <c r="AT3" i="5"/>
  <c r="AL2" i="5"/>
  <c r="AS2" i="5"/>
  <c r="AD3" i="5"/>
  <c r="AD2" i="5"/>
  <c r="AJ2" i="5"/>
  <c r="AT2" i="5"/>
  <c r="AU3" i="5"/>
  <c r="AU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<sst xmlns="http://schemas.openxmlformats.org/spreadsheetml/2006/main" count="76" uniqueCount="68">
  <si>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</si>
  <si>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</si>
  <si>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</si>
  <si>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</si>
  <si>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</si>
  <si>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</si>
  <si>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</si>
  <si>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</si>
  <si>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</si>
  <si>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</si>
  <si>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</si>
  <si>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</si>
  <si>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</si>
  <si>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</si>
  <si>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</si>
  <si>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</si>
  <si>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</si>
  <si>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</si>
  <si>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</si>
  <si>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</si>
  <si>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</si>
  <si>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</si>
  <si>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</si>
  <si>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</si>
  <si>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</si>
  <si>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</si>
  <si>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</si>
  <si>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</si>
  <si>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</si>
  <si>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</si>
  <si>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</si>
  <si>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</si>
  <si>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</si>
  <si>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</si>
  <si>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</si>
  <si>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</si>
  <si>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</si>
  <si>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</si>
  <si>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</si>
  <si>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</si>
  <si>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</si>
  <si>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</si>
  <si>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</si>
  <si>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</si>
  <si>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</si>
  <si>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</si>
  <si>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</si>
  <si>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</si>
  <si>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</si>
  <si>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</si>
  <si>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Muliti</t>
    <phoneticPr fontId="68" type="noConversion"/>
  </si>
  <si>
    <t>Item Description</t>
    <phoneticPr fontId="68" type="noConversion"/>
  </si>
  <si>
    <t>100% polyester 85gsm MF digital printed</t>
    <phoneticPr fontId="68" type="noConversion"/>
  </si>
  <si>
    <t>SPIDEY BED IN A HAMPER</t>
    <phoneticPr fontId="68" type="noConversion"/>
  </si>
  <si>
    <t xml:space="preserve">SPIDEY </t>
    <phoneticPr fontId="68" type="noConversion"/>
  </si>
  <si>
    <t>FROZEN BED IN A HAMPER</t>
    <phoneticPr fontId="68" type="noConversion"/>
  </si>
  <si>
    <t xml:space="preserve">FROZEN </t>
    <phoneticPr fontId="68" type="noConversion"/>
  </si>
  <si>
    <t xml:space="preserve"> KIDS BED IN A BAG</t>
    <phoneticPr fontId="68" type="noConversion"/>
  </si>
  <si>
    <r>
      <t>Comforter and pillowcase front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85gsm digital printed;Comforter and pillowcase reverse and sheet set:85gsm MF solid dye
Cushion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heart:40*36cm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micromink digital printed.</t>
    </r>
    <phoneticPr fontId="68" type="noConversion"/>
  </si>
  <si>
    <r>
      <t>Comforter and pillowcase front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85gsm digital printed;Comforter and pillowcase reverse and sheet set:85gsm MF solid dye
Cushion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Spider cushion, diameter :40cm, micromink digital printed.</t>
    </r>
    <phoneticPr fontId="68" type="noConversion"/>
  </si>
  <si>
    <t>9401113978315</t>
    <phoneticPr fontId="68" type="noConversion"/>
  </si>
  <si>
    <t>9401113978322</t>
    <phoneticPr fontId="68" type="noConversion"/>
  </si>
  <si>
    <t>2026/9/14~9/20</t>
    <phoneticPr fontId="68" type="noConversion"/>
  </si>
  <si>
    <t>2026/10/12~10/18</t>
    <phoneticPr fontId="68" type="noConversion"/>
  </si>
  <si>
    <t>ITM2602-000194</t>
    <phoneticPr fontId="68" type="noConversion"/>
  </si>
  <si>
    <t>Comforter:180x210 Sham:48x73x15cm                        Flat sheet:200x260cm               Fitted sheet:107x203x35cm          Pillowcase: 48x73x15cm shaped Shell pillow</t>
    <phoneticPr fontId="68" type="noConversion"/>
  </si>
  <si>
    <t>WAHS10-0759</t>
  </si>
  <si>
    <t>WAHS10-0760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</si>
</sst>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9" applyNumberFormat="0" applyAlignment="0" applyProtection="0"/>
    <xf numFmtId="192" fontId="37" fillId="50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9" applyNumberFormat="0" applyAlignment="0" applyProtection="0"/>
    <xf numFmtId="192" fontId="47" fillId="0" borderId="11" applyNumberFormat="0" applyFill="0" applyAlignment="0" applyProtection="0"/>
    <xf numFmtId="192" fontId="48" fillId="51" borderId="0" applyNumberFormat="0" applyBorder="0" applyAlignment="0" applyProtection="0"/>
    <xf numFmtId="192" fontId="33" fillId="52" borderId="13" applyNumberFormat="0" applyFont="0" applyAlignment="0" applyProtection="0"/>
    <xf numFmtId="192" fontId="50" fillId="33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92" fontId="37" fillId="26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11" fillId="8" borderId="4" applyNumberFormat="0" applyFont="0" applyAlignment="0" applyProtection="0"/>
    <xf numFmtId="192" fontId="11" fillId="8" borderId="4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4" quotePrefix="1" applyBorder="1"/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3" fillId="5" borderId="1" xfId="4" applyFill="1" applyBorder="1" applyAlignment="1">
      <alignment horizontal="center" wrapText="1"/>
    </xf>
    <xf numFmtId="0" fontId="3" fillId="5" borderId="2" xfId="4" applyFill="1" applyBorder="1" applyAlignment="1">
      <alignment horizontal="center" wrapText="1"/>
    </xf>
    <xf numFmtId="0" fontId="3" fillId="5" borderId="3" xfId="4" applyFill="1" applyBorder="1" applyAlignment="1">
      <alignment horizontal="center" wrapText="1"/>
    </xf>
    <xf numFmtId="0" fontId="4" fillId="4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3"/>
  <sheetViews>
    <sheetView tabSelected="1" topLeftCell="I1" workbookViewId="0">
      <selection activeCell="M3" sqref="M3"/>
    </sheetView>
  </sheetViews>
  <sheetFormatPr defaultColWidth="9.140625" defaultRowHeight="15"/>
  <cols>
    <col min="1" max="1" width="6.5703125" style="2" hidden="1" customWidth="1"/>
    <col min="2" max="2" width="7.140625" style="3" hidden="1" customWidth="1"/>
    <col min="3" max="3" width="8.42578125" style="3" hidden="1" customWidth="1"/>
    <col min="4" max="4" width="7.85546875" style="3" hidden="1" customWidth="1"/>
    <col min="5" max="5" width="12.5703125" style="3" hidden="1" customWidth="1"/>
    <col min="6" max="6" width="17.85546875" style="3" customWidth="1"/>
    <col min="7" max="7" width="10.5703125" style="3" customWidth="1"/>
    <col min="8" max="8" width="25.7109375" style="3" customWidth="1"/>
    <col min="9" max="9" width="17.5703125" style="3" customWidth="1"/>
    <col min="10" max="10" width="28.85546875" style="3" customWidth="1"/>
    <col min="11" max="11" width="22.42578125" style="3" customWidth="1"/>
    <col min="12" max="12" width="26.140625" style="1" customWidth="1"/>
    <col min="13" max="13" width="6.140625" style="3" customWidth="1"/>
    <col min="14" max="14" width="6.140625" style="3" hidden="1" customWidth="1"/>
    <col min="15" max="15" width="16.42578125" style="3" customWidth="1"/>
    <col min="16" max="16" width="14.42578125" style="3" customWidth="1"/>
    <col min="17" max="17" width="23.2851562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11.28515625" style="3" customWidth="1"/>
    <col min="50" max="51" width="11.28515625" style="6" customWidth="1"/>
    <col min="52" max="52" width="11.28515625" style="3" customWidth="1"/>
    <col min="53" max="53" width="9.140625" style="3"/>
    <col min="54" max="55" width="9.140625" style="6"/>
    <col min="56" max="16384" width="9.140625" style="3"/>
  </cols>
  <sheetData>
    <row r="1" spans="1:55" ht="68.099999999999994" customHeight="1">
      <c r="A1" s="13" t="s">
        <v>4</v>
      </c>
      <c r="B1" s="13" t="s">
        <v>5</v>
      </c>
      <c r="C1" s="14" t="s">
        <v>6</v>
      </c>
      <c r="D1" s="15" t="s">
        <v>0</v>
      </c>
      <c r="E1" s="15" t="s">
        <v>2</v>
      </c>
      <c r="F1" s="16" t="s">
        <v>39</v>
      </c>
      <c r="G1" s="14" t="s">
        <v>7</v>
      </c>
      <c r="H1" s="17" t="s">
        <v>51</v>
      </c>
      <c r="I1" s="17" t="s">
        <v>41</v>
      </c>
      <c r="J1" s="17" t="s">
        <v>8</v>
      </c>
      <c r="K1" s="17" t="s">
        <v>45</v>
      </c>
      <c r="L1" s="18" t="s">
        <v>49</v>
      </c>
      <c r="M1" s="17" t="s">
        <v>9</v>
      </c>
      <c r="N1" s="14" t="s">
        <v>44</v>
      </c>
      <c r="O1" s="14" t="s">
        <v>10</v>
      </c>
      <c r="P1" s="14" t="s">
        <v>11</v>
      </c>
      <c r="Q1" s="14" t="s">
        <v>12</v>
      </c>
      <c r="R1" s="17" t="s">
        <v>42</v>
      </c>
      <c r="S1" s="19" t="s">
        <v>13</v>
      </c>
      <c r="T1" s="20" t="s">
        <v>14</v>
      </c>
      <c r="U1" s="21" t="s">
        <v>15</v>
      </c>
      <c r="V1" s="22" t="s">
        <v>16</v>
      </c>
      <c r="W1" s="23" t="s">
        <v>17</v>
      </c>
      <c r="X1" s="24" t="s">
        <v>1</v>
      </c>
      <c r="Y1" s="25" t="s">
        <v>18</v>
      </c>
      <c r="Z1" s="25" t="s">
        <v>19</v>
      </c>
      <c r="AA1" s="25" t="s">
        <v>20</v>
      </c>
      <c r="AB1" s="26" t="s">
        <v>21</v>
      </c>
      <c r="AC1" s="27" t="s">
        <v>22</v>
      </c>
      <c r="AD1" s="28" t="s">
        <v>23</v>
      </c>
      <c r="AE1" s="29" t="s">
        <v>24</v>
      </c>
      <c r="AF1" s="13" t="s">
        <v>25</v>
      </c>
      <c r="AG1" s="30" t="s">
        <v>26</v>
      </c>
      <c r="AH1" s="13" t="s">
        <v>27</v>
      </c>
      <c r="AI1" s="31" t="s">
        <v>28</v>
      </c>
      <c r="AJ1" s="32" t="s">
        <v>29</v>
      </c>
      <c r="AK1" s="31" t="s">
        <v>30</v>
      </c>
      <c r="AL1" s="30" t="s">
        <v>31</v>
      </c>
      <c r="AM1" s="24" t="s">
        <v>32</v>
      </c>
      <c r="AN1" s="31" t="s">
        <v>33</v>
      </c>
      <c r="AO1" s="30" t="s">
        <v>34</v>
      </c>
      <c r="AP1" s="24" t="s">
        <v>46</v>
      </c>
      <c r="AQ1" s="31" t="s">
        <v>47</v>
      </c>
      <c r="AR1" s="30" t="s">
        <v>48</v>
      </c>
      <c r="AS1" s="30" t="s">
        <v>35</v>
      </c>
      <c r="AT1" s="48" t="s">
        <v>36</v>
      </c>
      <c r="AU1" s="48" t="s">
        <v>37</v>
      </c>
      <c r="AV1" s="49" t="s">
        <v>38</v>
      </c>
      <c r="AW1" s="51" t="s">
        <v>62</v>
      </c>
      <c r="AX1" s="52"/>
      <c r="AY1" s="51" t="s">
        <v>63</v>
      </c>
      <c r="AZ1" s="52"/>
      <c r="BB1" s="3"/>
      <c r="BC1" s="3"/>
    </row>
    <row r="2" spans="1:55" ht="128.25" customHeight="1">
      <c r="A2" s="33">
        <v>1</v>
      </c>
      <c r="B2" s="34"/>
      <c r="C2" s="34"/>
      <c r="D2" s="34"/>
      <c r="E2" s="34"/>
      <c r="F2" s="34" t="s">
        <v>43</v>
      </c>
      <c r="G2" s="34" t="s">
        <v>54</v>
      </c>
      <c r="H2" s="34" t="s">
        <v>53</v>
      </c>
      <c r="I2" s="34" t="s">
        <v>57</v>
      </c>
      <c r="J2" s="45" t="s">
        <v>59</v>
      </c>
      <c r="K2" s="45" t="s">
        <v>52</v>
      </c>
      <c r="L2" s="46" t="s">
        <v>65</v>
      </c>
      <c r="M2" s="34" t="s">
        <v>50</v>
      </c>
      <c r="N2" s="34"/>
      <c r="O2" s="34" t="s">
        <v>64</v>
      </c>
      <c r="P2" s="53" t="s">
        <v>66</v>
      </c>
      <c r="Q2" s="47" t="s">
        <v>60</v>
      </c>
      <c r="R2" s="34" t="s">
        <v>40</v>
      </c>
      <c r="S2" s="35">
        <v>102.9</v>
      </c>
      <c r="T2" s="36">
        <v>7.8</v>
      </c>
      <c r="U2" s="37">
        <v>13.19</v>
      </c>
      <c r="V2" s="38">
        <v>13.19</v>
      </c>
      <c r="W2" s="12"/>
      <c r="X2" s="34" t="s">
        <v>3</v>
      </c>
      <c r="Y2" s="36">
        <v>65</v>
      </c>
      <c r="Z2" s="36">
        <v>33</v>
      </c>
      <c r="AA2" s="36">
        <v>45</v>
      </c>
      <c r="AB2" s="39">
        <v>2</v>
      </c>
      <c r="AC2" s="11">
        <v>2</v>
      </c>
      <c r="AD2" s="40">
        <f>IF(Y2="","",Y2*Z2*AA2/1000000)</f>
        <v>9.7000000000000003E-2</v>
      </c>
      <c r="AE2" s="41"/>
      <c r="AF2" s="34"/>
      <c r="AG2" s="42"/>
      <c r="AH2" s="34"/>
      <c r="AI2" s="43"/>
      <c r="AJ2" s="42">
        <f t="shared" ref="AJ2:AJ3" si="0">IF(ISERROR(V2*AI2),"",V2*AI2)</f>
        <v>0</v>
      </c>
      <c r="AK2" s="43">
        <v>0</v>
      </c>
      <c r="AL2" s="42">
        <f t="shared" ref="AL2:AL3" si="1">IF(ISERROR(AV2*AK2),"",AV2*AK2)</f>
        <v>0</v>
      </c>
      <c r="AM2" s="34"/>
      <c r="AN2" s="43">
        <v>0.01</v>
      </c>
      <c r="AO2" s="42">
        <f>IF(ISERROR(AV2*AN2),"",AV2*AN2)</f>
        <v>0.2</v>
      </c>
      <c r="AP2" s="34"/>
      <c r="AQ2" s="43"/>
      <c r="AR2" s="42">
        <f>IF(ISERROR(AV2*AQ2),"",AV2*AQ2)</f>
        <v>0</v>
      </c>
      <c r="AS2" s="42">
        <f>IF(ISERROR(AL2+AO2+AR2),"",AL2+AO2+AR2)</f>
        <v>0.2</v>
      </c>
      <c r="AT2" s="42">
        <f t="shared" ref="AT2:AT3" si="2">IF(ISERROR(V2+AS2),"",V2+AS2)</f>
        <v>13.39</v>
      </c>
      <c r="AU2" s="44">
        <f>IF(ISERROR((AV2-AT2)/AV2),"",(AV2-AT2)/AV2)</f>
        <v>0.31330000000000002</v>
      </c>
      <c r="AV2" s="12">
        <v>19.5</v>
      </c>
      <c r="AW2" s="50">
        <v>330</v>
      </c>
      <c r="AX2" s="50">
        <v>170</v>
      </c>
      <c r="AY2" s="50">
        <v>132</v>
      </c>
      <c r="AZ2" s="50">
        <v>68</v>
      </c>
      <c r="BB2" s="3"/>
      <c r="BC2" s="3"/>
    </row>
    <row r="3" spans="1:55" ht="128.25" customHeight="1">
      <c r="A3" s="33">
        <v>2</v>
      </c>
      <c r="B3" s="34"/>
      <c r="C3" s="34"/>
      <c r="D3" s="34"/>
      <c r="E3" s="34"/>
      <c r="F3" s="34" t="s">
        <v>43</v>
      </c>
      <c r="G3" s="34" t="s">
        <v>56</v>
      </c>
      <c r="H3" s="34" t="s">
        <v>55</v>
      </c>
      <c r="I3" s="34" t="s">
        <v>57</v>
      </c>
      <c r="J3" s="45" t="s">
        <v>58</v>
      </c>
      <c r="K3" s="45" t="s">
        <v>52</v>
      </c>
      <c r="L3" s="46" t="s">
        <v>65</v>
      </c>
      <c r="M3" s="34" t="s">
        <v>50</v>
      </c>
      <c r="N3" s="34"/>
      <c r="O3" s="34" t="s">
        <v>64</v>
      </c>
      <c r="P3" s="53" t="s">
        <v>67</v>
      </c>
      <c r="Q3" s="47" t="s">
        <v>61</v>
      </c>
      <c r="R3" s="34" t="s">
        <v>40</v>
      </c>
      <c r="S3" s="35">
        <v>102.9</v>
      </c>
      <c r="T3" s="36">
        <v>7.8</v>
      </c>
      <c r="U3" s="37">
        <v>13.19</v>
      </c>
      <c r="V3" s="38">
        <v>13.19</v>
      </c>
      <c r="W3" s="12"/>
      <c r="X3" s="34" t="s">
        <v>3</v>
      </c>
      <c r="Y3" s="36">
        <v>65</v>
      </c>
      <c r="Z3" s="36">
        <v>33</v>
      </c>
      <c r="AA3" s="36">
        <v>45</v>
      </c>
      <c r="AB3" s="39">
        <v>2</v>
      </c>
      <c r="AC3" s="11">
        <v>2</v>
      </c>
      <c r="AD3" s="40">
        <f t="shared" ref="AD3" si="3">IF(Y3="","",Y3*Z3*AA3/1000000)</f>
        <v>9.7000000000000003E-2</v>
      </c>
      <c r="AE3" s="41"/>
      <c r="AF3" s="34"/>
      <c r="AG3" s="42"/>
      <c r="AH3" s="34"/>
      <c r="AI3" s="43"/>
      <c r="AJ3" s="42">
        <f t="shared" si="0"/>
        <v>0</v>
      </c>
      <c r="AK3" s="43">
        <v>0</v>
      </c>
      <c r="AL3" s="42">
        <f t="shared" si="1"/>
        <v>0</v>
      </c>
      <c r="AM3" s="34"/>
      <c r="AN3" s="43">
        <v>0.01</v>
      </c>
      <c r="AO3" s="42">
        <f t="shared" ref="AO3" si="4">IF(ISERROR(AV3*AN3),"",AV3*AN3)</f>
        <v>0.2</v>
      </c>
      <c r="AP3" s="34"/>
      <c r="AQ3" s="43"/>
      <c r="AR3" s="42">
        <f t="shared" ref="AR3" si="5">IF(ISERROR(AV3*AQ3),"",AV3*AQ3)</f>
        <v>0</v>
      </c>
      <c r="AS3" s="42">
        <f t="shared" ref="AS3" si="6">IF(ISERROR(AL3+AO3+AR3),"",AL3+AO3+AR3)</f>
        <v>0.2</v>
      </c>
      <c r="AT3" s="42">
        <f t="shared" si="2"/>
        <v>13.39</v>
      </c>
      <c r="AU3" s="44">
        <f t="shared" ref="AU3" si="7">IF(ISERROR((AV3-AT3)/AV3),"",(AV3-AT3)/AV3)</f>
        <v>0.31330000000000002</v>
      </c>
      <c r="AV3" s="12">
        <v>19.5</v>
      </c>
      <c r="AW3" s="50">
        <v>330</v>
      </c>
      <c r="AX3" s="50">
        <v>170</v>
      </c>
      <c r="AY3" s="50">
        <v>132</v>
      </c>
      <c r="AZ3" s="50">
        <v>68</v>
      </c>
      <c r="BB3" s="3"/>
      <c r="BC3" s="3"/>
    </row>
  </sheetData>
  <sheetProtection insertRows="0" deleteRows="0" sort="0"/>
  <protectedRanges>
    <protectedRange sqref="A2:J33 M4:AV33 Q2:AV3 M2:O3" name="Range1"/>
    <protectedRange sqref="K2:K38" name="Range1_1"/>
    <protectedRange sqref="L4:L33" name="Range1_2"/>
    <protectedRange sqref="L2:L3" name="Range1_2_1"/>
  </protectedRanges>
  <mergeCells count="2">
    <mergeCell ref="AW1:AX1"/>
    <mergeCell ref="AY1:AZ1"/>
  </mergeCells>
  <phoneticPr fontId="68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2026-04-21T01:47:17Z</dcterms:modified>
</cp:coreProperties>
</file>