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B3FE49E8-4AD7-4BDC-8CF1-2863CF40E4E5}" xr6:coauthVersionLast="47" xr6:coauthVersionMax="47" xr10:uidLastSave="{00000000-0000-0000-0000-000000000000}"/>
  <bookViews>
    <workbookView xWindow="-110" yWindow="-110" windowWidth="19420" windowHeight="11500" xr2:uid="{CF7EAE85-4CEC-4BD7-A0E1-6ED66116CE09}"/>
  </bookViews>
  <sheets>
    <sheet name="Ite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Y25" i="1" l="1"/>
  <c r="U25" i="1"/>
  <c r="V25" i="1"/>
  <c r="AL25" i="1"/>
  <c r="AO25" i="1"/>
  <c r="AS25" i="1"/>
  <c r="AT25" i="1"/>
  <c r="AX25" i="1"/>
  <c r="AU25" i="1"/>
  <c r="W25" i="1"/>
  <c r="AY24" i="1"/>
  <c r="U24" i="1"/>
  <c r="V24" i="1"/>
  <c r="AL24" i="1"/>
  <c r="AO24" i="1"/>
  <c r="AS24" i="1"/>
  <c r="AT24" i="1"/>
  <c r="AX24" i="1"/>
  <c r="AU24" i="1"/>
  <c r="W24" i="1"/>
  <c r="AY23" i="1"/>
  <c r="U23" i="1"/>
  <c r="V23" i="1"/>
  <c r="AL23" i="1"/>
  <c r="AO23" i="1"/>
  <c r="AS23" i="1"/>
  <c r="AT23" i="1"/>
  <c r="AX23" i="1"/>
  <c r="AU23" i="1"/>
  <c r="W23" i="1"/>
  <c r="AY22" i="1"/>
  <c r="U22" i="1"/>
  <c r="V22" i="1"/>
  <c r="AL22" i="1"/>
  <c r="AO22" i="1"/>
  <c r="AS22" i="1"/>
  <c r="AT22" i="1"/>
  <c r="AX22" i="1"/>
  <c r="AU22" i="1"/>
  <c r="W22" i="1"/>
  <c r="AY21" i="1"/>
  <c r="U21" i="1"/>
  <c r="V21" i="1"/>
  <c r="AL21" i="1"/>
  <c r="AO21" i="1"/>
  <c r="AS21" i="1"/>
  <c r="AT21" i="1"/>
  <c r="AX21" i="1"/>
  <c r="AU21" i="1"/>
  <c r="W21" i="1"/>
  <c r="AY20" i="1"/>
  <c r="U20" i="1"/>
  <c r="V20" i="1"/>
  <c r="AL20" i="1"/>
  <c r="AO20" i="1"/>
  <c r="AS20" i="1"/>
  <c r="AT20" i="1"/>
  <c r="AX20" i="1"/>
  <c r="AU20" i="1"/>
  <c r="W20" i="1"/>
  <c r="AY19" i="1"/>
  <c r="U19" i="1"/>
  <c r="V19" i="1"/>
  <c r="AL19" i="1"/>
  <c r="AO19" i="1"/>
  <c r="AS19" i="1"/>
  <c r="AT19" i="1"/>
  <c r="AX19" i="1"/>
  <c r="AU19" i="1"/>
  <c r="W19" i="1"/>
  <c r="AY18" i="1"/>
  <c r="U18" i="1"/>
  <c r="V18" i="1"/>
  <c r="AL18" i="1"/>
  <c r="AO18" i="1"/>
  <c r="AS18" i="1"/>
  <c r="AT18" i="1"/>
  <c r="AX18" i="1"/>
  <c r="AU18" i="1"/>
  <c r="W18" i="1"/>
  <c r="AY17" i="1"/>
  <c r="U17" i="1"/>
  <c r="V17" i="1"/>
  <c r="AL17" i="1"/>
  <c r="AO17" i="1"/>
  <c r="AS17" i="1"/>
  <c r="AT17" i="1"/>
  <c r="AX17" i="1"/>
  <c r="AU17" i="1"/>
  <c r="W17" i="1"/>
  <c r="AY16" i="1"/>
  <c r="U16" i="1"/>
  <c r="V16" i="1"/>
  <c r="AL16" i="1"/>
  <c r="AO16" i="1"/>
  <c r="AS16" i="1"/>
  <c r="AT16" i="1"/>
  <c r="AX16" i="1"/>
  <c r="AU16" i="1"/>
  <c r="W16" i="1"/>
  <c r="AY15" i="1"/>
  <c r="U15" i="1"/>
  <c r="V15" i="1"/>
  <c r="AL15" i="1"/>
  <c r="AO15" i="1"/>
  <c r="AS15" i="1"/>
  <c r="AT15" i="1"/>
  <c r="AX15" i="1"/>
  <c r="AU15" i="1"/>
  <c r="W15" i="1"/>
  <c r="AY14" i="1"/>
  <c r="U14" i="1"/>
  <c r="V14" i="1"/>
  <c r="AL14" i="1"/>
  <c r="AO14" i="1"/>
  <c r="AS14" i="1"/>
  <c r="AT14" i="1"/>
  <c r="AX14" i="1"/>
  <c r="AU14" i="1"/>
  <c r="W14" i="1"/>
  <c r="AY13" i="1"/>
  <c r="U13" i="1"/>
  <c r="V13" i="1"/>
  <c r="AL13" i="1"/>
  <c r="AO13" i="1"/>
  <c r="AS13" i="1"/>
  <c r="AT13" i="1"/>
  <c r="AX13" i="1"/>
  <c r="AU13" i="1"/>
  <c r="W13" i="1"/>
  <c r="AY12" i="1"/>
  <c r="U12" i="1"/>
  <c r="V12" i="1"/>
  <c r="AL12" i="1"/>
  <c r="AO12" i="1"/>
  <c r="AS12" i="1"/>
  <c r="AT12" i="1"/>
  <c r="AX12" i="1"/>
  <c r="AU12" i="1"/>
  <c r="W12" i="1"/>
  <c r="AY11" i="1"/>
  <c r="U11" i="1"/>
  <c r="V11" i="1"/>
  <c r="AL11" i="1"/>
  <c r="AO11" i="1"/>
  <c r="AS11" i="1"/>
  <c r="AT11" i="1"/>
  <c r="AX11" i="1"/>
  <c r="AU11" i="1"/>
  <c r="W11" i="1"/>
  <c r="AY10" i="1"/>
  <c r="U10" i="1"/>
  <c r="V10" i="1"/>
  <c r="AL10" i="1"/>
  <c r="AO10" i="1"/>
  <c r="AS10" i="1"/>
  <c r="AT10" i="1"/>
  <c r="AX10" i="1"/>
  <c r="AU10" i="1"/>
  <c r="W10" i="1"/>
  <c r="AY9" i="1"/>
  <c r="U9" i="1"/>
  <c r="V9" i="1"/>
  <c r="AL9" i="1"/>
  <c r="AO9" i="1"/>
  <c r="AS9" i="1"/>
  <c r="AT9" i="1"/>
  <c r="AX9" i="1"/>
  <c r="AU9" i="1"/>
  <c r="W9" i="1"/>
  <c r="AY8" i="1"/>
  <c r="U8" i="1"/>
  <c r="V8" i="1"/>
  <c r="AL8" i="1"/>
  <c r="AO8" i="1"/>
  <c r="AS8" i="1"/>
  <c r="AT8" i="1"/>
  <c r="AX8" i="1"/>
  <c r="AU8" i="1"/>
  <c r="W8" i="1"/>
  <c r="AY7" i="1"/>
  <c r="U7" i="1"/>
  <c r="V7" i="1"/>
  <c r="AL7" i="1"/>
  <c r="AO7" i="1"/>
  <c r="AS7" i="1"/>
  <c r="AT7" i="1"/>
  <c r="AX7" i="1"/>
  <c r="AU7" i="1"/>
  <c r="W7" i="1"/>
  <c r="AY6" i="1"/>
  <c r="U6" i="1"/>
  <c r="V6" i="1"/>
  <c r="AL6" i="1"/>
  <c r="AO6" i="1"/>
  <c r="AS6" i="1"/>
  <c r="AT6" i="1"/>
  <c r="AX6" i="1"/>
  <c r="AU6" i="1"/>
  <c r="W6" i="1"/>
  <c r="AY5" i="1"/>
  <c r="U5" i="1"/>
  <c r="V5" i="1"/>
  <c r="AL5" i="1"/>
  <c r="AO5" i="1"/>
  <c r="AS5" i="1"/>
  <c r="AT5" i="1"/>
  <c r="AX5" i="1"/>
  <c r="AU5" i="1"/>
  <c r="W5" i="1"/>
  <c r="AY4" i="1"/>
  <c r="U4" i="1"/>
  <c r="V4" i="1"/>
  <c r="AL4" i="1"/>
  <c r="AO4" i="1"/>
  <c r="AS4" i="1"/>
  <c r="AT4" i="1"/>
  <c r="AX4" i="1"/>
  <c r="AU4" i="1"/>
  <c r="W4" i="1"/>
  <c r="AY3" i="1"/>
  <c r="U3" i="1"/>
  <c r="V3" i="1"/>
  <c r="AL3" i="1"/>
  <c r="AO3" i="1"/>
  <c r="AS3" i="1"/>
  <c r="AT3" i="1"/>
  <c r="AX3" i="1"/>
  <c r="AU3" i="1"/>
  <c r="W3" i="1"/>
  <c r="AY2" i="1"/>
  <c r="U2" i="1"/>
  <c r="V2" i="1"/>
  <c r="AL2" i="1"/>
  <c r="AO2" i="1"/>
  <c r="AS2" i="1"/>
  <c r="AT2" i="1"/>
  <c r="AX2" i="1"/>
  <c r="AU2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12882DA0-15C9-4F85-AF11-03A4810594A5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6DC0EF1-CB9F-431F-8FBD-D43C61B46A0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1DDD97B-7EFF-4EE9-A325-9F4AE6416133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23B05BC4-CBD9-48EF-B7A4-21134842B32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0445783-F9E1-42F4-A8B5-99112FF9E07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8792B134-F250-4447-B0C1-99CA3C7E70EC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7D630103-CCE6-4256-A2E8-46250715E37E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38CBDACF-0BEE-4ABA-862D-111266A0953C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2D65358D-FF38-473B-8E52-6B5A9D2B486F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60B8719-B8CD-4B55-816A-2B00283BD8D9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D3CA7CFB-9C09-4D45-A24B-3FBA4BE8D5B5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16B92104-31BF-4DD0-9622-1E486AA12CEB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21ED483-8097-442E-8A38-6877F572978D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<sst xmlns="http://schemas.openxmlformats.org/spreadsheetml/2006/main" count="315" uniqueCount="108">
  <si>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</si>
  <si>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</si>
  <si>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</si>
  <si>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</si>
  <si>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</si>
  <si>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</si>
  <si>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</si>
  <si>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</si>
  <si>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</si>
  <si>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</si>
  <si>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</si>
  <si>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</si>
  <si>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</si>
  <si>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</si>
  <si>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</si>
  <si>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</si>
  <si>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</si>
  <si>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</si>
  <si>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</si>
  <si>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</si>
  <si>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</si>
  <si>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</si>
  <si>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</si>
  <si>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</si>
  <si>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</si>
  <si>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</si>
  <si>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</si>
  <si>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</si>
  <si>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</si>
  <si>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</si>
  <si>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</si>
  <si>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</si>
  <si>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</si>
  <si>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</si>
  <si>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</si>
  <si>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</si>
  <si>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</si>
  <si>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</si>
  <si>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</si>
  <si>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8" type="noConversion"/>
  </si>
  <si>
    <t>Warehouse Charge $</t>
    <phoneticPr fontId="8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</si>
  <si>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</si>
  <si>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</si>
  <si>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</si>
  <si>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</si>
  <si>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</si>
  <si>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</si>
  <si>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</si>
  <si>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</si>
  <si>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</si>
  <si>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</si>
  <si>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</si>
  <si>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Cotton Waffle</t>
    <phoneticPr fontId="8" type="noConversion"/>
  </si>
  <si>
    <t>100% cotton comforter Set</t>
    <phoneticPr fontId="8" type="noConversion"/>
  </si>
  <si>
    <t>comforter Set</t>
    <phoneticPr fontId="8" type="noConversion"/>
  </si>
  <si>
    <t xml:space="preserve">FACE: 100% Cotton Waffle, BACK: T144 Cotton Solid.                                                                        FILL: 300gsm polyester.   ;                                                   Package: wire bag with insert.   </t>
    <phoneticPr fontId="8" type="noConversion"/>
  </si>
  <si>
    <t>100% cotton</t>
    <phoneticPr fontId="8" type="noConversion"/>
  </si>
  <si>
    <t>Twin:                                        Comforter:190x240cm Sham: 50x70cm</t>
    <phoneticPr fontId="8" type="noConversion"/>
  </si>
  <si>
    <t>Azul Navy</t>
    <phoneticPr fontId="8" type="noConversion"/>
  </si>
  <si>
    <t>SVTD10-0736</t>
  </si>
  <si>
    <t>Set</t>
  </si>
  <si>
    <t>Normal</t>
  </si>
  <si>
    <t>FQ:                                        Comforter: 230x240cm Sham: 50x70cm#2</t>
    <phoneticPr fontId="8" type="noConversion"/>
  </si>
  <si>
    <t>SVTD10-0737</t>
  </si>
  <si>
    <t>King:                                            Comforter: 290x240cm                    Sham: 50x90cm#2</t>
    <phoneticPr fontId="8" type="noConversion"/>
  </si>
  <si>
    <t>SVTD10-0738</t>
  </si>
  <si>
    <t>Beige</t>
    <phoneticPr fontId="8" type="noConversion"/>
  </si>
  <si>
    <t>SVTD10-0739</t>
  </si>
  <si>
    <t>SVTD10-0740</t>
  </si>
  <si>
    <t>SVTD10-0741</t>
  </si>
  <si>
    <t>DUVET&amp;DUVET SET</t>
  </si>
  <si>
    <t>Cotton Yarn Dye Stripe</t>
    <phoneticPr fontId="8" type="noConversion"/>
  </si>
  <si>
    <t>100% cotton duvet Set</t>
    <phoneticPr fontId="8" type="noConversion"/>
  </si>
  <si>
    <t>Duvet set</t>
    <phoneticPr fontId="8" type="noConversion"/>
  </si>
  <si>
    <t xml:space="preserve">FACE: 100% Cotton Yarn Dye Stripe 
BACK: T144 Cotton Print;                                                                         Package: Ribbon with insert.  </t>
    <phoneticPr fontId="8" type="noConversion"/>
  </si>
  <si>
    <t>Twin:                                        Duvet: 190x240cm                 Sham: 50x70cm</t>
    <phoneticPr fontId="8" type="noConversion"/>
  </si>
  <si>
    <t>Cafe</t>
    <phoneticPr fontId="8" type="noConversion"/>
  </si>
  <si>
    <t>SVTD10-0742</t>
  </si>
  <si>
    <t>FQ:                                        Duvet: 230x240cm                 Sham: 50x70cm#2</t>
    <phoneticPr fontId="8" type="noConversion"/>
  </si>
  <si>
    <t>SVTD10-0743</t>
  </si>
  <si>
    <t>King:                                          Duvet: 290x240cm                    Sham: 50x90cm#2</t>
    <phoneticPr fontId="8" type="noConversion"/>
  </si>
  <si>
    <t>SVTD10-0744</t>
  </si>
  <si>
    <t xml:space="preserve">Poly Waffle </t>
    <phoneticPr fontId="8" type="noConversion"/>
  </si>
  <si>
    <t>100% polyester comforter Set</t>
    <phoneticPr fontId="8" type="noConversion"/>
  </si>
  <si>
    <t xml:space="preserve">FACE: 100% Polyester Waffle.BACK: 120gsm microfiber twill weave.  FILL: 300gsm polyester.                                                      Package: wire bag with insert.   </t>
    <phoneticPr fontId="8" type="noConversion"/>
  </si>
  <si>
    <t>100% polyester</t>
    <phoneticPr fontId="8" type="noConversion"/>
  </si>
  <si>
    <t>SVTD10-0745</t>
  </si>
  <si>
    <t>SVTD10-0746</t>
  </si>
  <si>
    <t>SVTD10-0747</t>
  </si>
  <si>
    <t>Grey</t>
    <phoneticPr fontId="8" type="noConversion"/>
  </si>
  <si>
    <t>SVTD10-0748</t>
  </si>
  <si>
    <t>SVTD10-0749</t>
  </si>
  <si>
    <t>SVTD10-0750</t>
  </si>
  <si>
    <t xml:space="preserve">FACE: Cotton Yarn Dye Stripe.
BACK: T144 Cotton Solid.  FILL: 300gsm polyester.                                                      Package: wire bag with insert.   </t>
    <phoneticPr fontId="8" type="noConversion"/>
  </si>
  <si>
    <t>Azul</t>
    <phoneticPr fontId="8" type="noConversion"/>
  </si>
  <si>
    <t>SVTD10-0751</t>
  </si>
  <si>
    <t>SVTD10-0752</t>
  </si>
  <si>
    <t>SVTD10-0753</t>
  </si>
  <si>
    <t>Poly YD slubbed stripe</t>
    <phoneticPr fontId="8" type="noConversion"/>
  </si>
  <si>
    <t xml:space="preserve">FACE: 100% Polyester YD slubbed stripe .
BACK: 120gsm microfiber twill weave.  FILL: 250gsm polyester.  Package: wire bag with insert.   </t>
    <phoneticPr fontId="8" type="noConversion"/>
  </si>
  <si>
    <t>Brown/White</t>
    <phoneticPr fontId="8" type="noConversion"/>
  </si>
  <si>
    <t>SVTD10-0754</t>
  </si>
  <si>
    <t>SVTD10-0755</t>
  </si>
  <si>
    <t>SVTD10-0756</t>
  </si>
  <si>
    <t>Grey/white</t>
    <phoneticPr fontId="8" type="noConversion"/>
  </si>
  <si>
    <t>SVTD10-0757</t>
  </si>
  <si>
    <t>SVTD10-0758</t>
  </si>
  <si>
    <t>SVTD10-0759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</si>
</sst>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177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1" xfId="1" applyNumberFormat="1" applyFont="1" applyFill="1" applyBorder="1" applyAlignment="1">
      <alignment horizontal="center" wrapText="1"/>
    </xf>
    <xf numFmtId="178" fontId="4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7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8" fontId="7" fillId="5" borderId="2" xfId="2" applyNumberFormat="1" applyFont="1" applyFill="1" applyBorder="1" applyAlignment="1">
      <alignment wrapText="1"/>
    </xf>
    <xf numFmtId="0" fontId="7" fillId="3" borderId="2" xfId="2" applyFont="1" applyFill="1" applyBorder="1" applyAlignment="1">
      <alignment wrapText="1"/>
    </xf>
    <xf numFmtId="178" fontId="9" fillId="3" borderId="1" xfId="2" applyNumberFormat="1" applyFont="1" applyFill="1" applyBorder="1" applyAlignment="1">
      <alignment wrapText="1"/>
    </xf>
    <xf numFmtId="178" fontId="4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180" fontId="6" fillId="5" borderId="2" xfId="0" applyNumberFormat="1" applyFont="1" applyFill="1" applyBorder="1"/>
    <xf numFmtId="0" fontId="0" fillId="5" borderId="2" xfId="0" applyFill="1" applyBorder="1" applyAlignment="1">
      <alignment wrapText="1"/>
    </xf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4" fontId="3" fillId="0" borderId="2" xfId="1" applyNumberFormat="1" applyFon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0" fontId="1" fillId="0" borderId="2" xfId="1" applyBorder="1" applyAlignment="1">
      <alignment wrapText="1"/>
    </xf>
  </cellXfs>
  <cellStyles count="5">
    <cellStyle name="Currency 2" xfId="3" xr:uid="{6A8DD385-011C-46A1-88B4-4AFC8F7E0E17}"/>
    <cellStyle name="Normal 2" xfId="1" xr:uid="{D404D2A3-A706-43E1-B5C6-E292D5FBE8C5}"/>
    <cellStyle name="Normal 2 18 2" xfId="2" xr:uid="{DAFF6DDC-A145-4FB5-ACBF-274A2914A268}"/>
    <cellStyle name="Percent 2" xfId="4" xr:uid="{B33AA0D0-605A-46DD-90A6-F5FCB73594F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466725</xdr:rowOff>
    </xdr:from>
    <xdr:ext cx="1316318" cy="914292"/>
    <xdr:pic>
      <xdr:nvPicPr>
        <xdr:cNvPr id="2" name="图片 29">
          <a:extLst>
            <a:ext uri="{FF2B5EF4-FFF2-40B4-BE49-F238E27FC236}">
              <a16:creationId xmlns:a16="http://schemas.microsoft.com/office/drawing/2014/main" id="{2E77370B-187B-4990-AE88-7B4CBEBC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793875"/>
          <a:ext cx="1316318" cy="91429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466725</xdr:rowOff>
    </xdr:from>
    <xdr:ext cx="1316318" cy="914292"/>
    <xdr:pic>
      <xdr:nvPicPr>
        <xdr:cNvPr id="3" name="图片 29">
          <a:extLst>
            <a:ext uri="{FF2B5EF4-FFF2-40B4-BE49-F238E27FC236}">
              <a16:creationId xmlns:a16="http://schemas.microsoft.com/office/drawing/2014/main" id="{1C60F98D-819A-4B92-9FEC-A27A6998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3527425"/>
          <a:ext cx="1316318" cy="914292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7</xdr:row>
      <xdr:rowOff>409574</xdr:rowOff>
    </xdr:from>
    <xdr:to>
      <xdr:col>1</xdr:col>
      <xdr:colOff>1256718</xdr:colOff>
      <xdr:row>9</xdr:row>
      <xdr:rowOff>76199</xdr:rowOff>
    </xdr:to>
    <xdr:pic>
      <xdr:nvPicPr>
        <xdr:cNvPr id="4" name="图片 49">
          <a:extLst>
            <a:ext uri="{FF2B5EF4-FFF2-40B4-BE49-F238E27FC236}">
              <a16:creationId xmlns:a16="http://schemas.microsoft.com/office/drawing/2014/main" id="{718DD912-94FE-4C94-BB8A-4300F944E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5203824"/>
          <a:ext cx="1209093" cy="8223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333375</xdr:rowOff>
    </xdr:from>
    <xdr:to>
      <xdr:col>1</xdr:col>
      <xdr:colOff>1295400</xdr:colOff>
      <xdr:row>12</xdr:row>
      <xdr:rowOff>129590</xdr:rowOff>
    </xdr:to>
    <xdr:pic>
      <xdr:nvPicPr>
        <xdr:cNvPr id="5" name="图片 36">
          <a:extLst>
            <a:ext uri="{FF2B5EF4-FFF2-40B4-BE49-F238E27FC236}">
              <a16:creationId xmlns:a16="http://schemas.microsoft.com/office/drawing/2014/main" id="{07F1ADA0-7CCC-4C63-9DA6-7F8CBC01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6861175"/>
          <a:ext cx="1266825" cy="951915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13</xdr:row>
      <xdr:rowOff>485776</xdr:rowOff>
    </xdr:from>
    <xdr:ext cx="1323975" cy="819150"/>
    <xdr:pic>
      <xdr:nvPicPr>
        <xdr:cNvPr id="6" name="image2.png" title="Imagen">
          <a:extLst>
            <a:ext uri="{FF2B5EF4-FFF2-40B4-BE49-F238E27FC236}">
              <a16:creationId xmlns:a16="http://schemas.microsoft.com/office/drawing/2014/main" id="{124B0B27-D1C1-45C6-9573-30C951E770F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6250" y="8747126"/>
          <a:ext cx="1323975" cy="8191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9525</xdr:colOff>
      <xdr:row>16</xdr:row>
      <xdr:rowOff>409576</xdr:rowOff>
    </xdr:from>
    <xdr:to>
      <xdr:col>1</xdr:col>
      <xdr:colOff>1285875</xdr:colOff>
      <xdr:row>18</xdr:row>
      <xdr:rowOff>146040</xdr:rowOff>
    </xdr:to>
    <xdr:pic>
      <xdr:nvPicPr>
        <xdr:cNvPr id="7" name="图片 45">
          <a:extLst>
            <a:ext uri="{FF2B5EF4-FFF2-40B4-BE49-F238E27FC236}">
              <a16:creationId xmlns:a16="http://schemas.microsoft.com/office/drawing/2014/main" id="{A5BA63B0-4824-4A2D-AD52-5F7856A2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0404476"/>
          <a:ext cx="1276350" cy="8921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352425</xdr:rowOff>
    </xdr:from>
    <xdr:to>
      <xdr:col>1</xdr:col>
      <xdr:colOff>1200150</xdr:colOff>
      <xdr:row>21</xdr:row>
      <xdr:rowOff>32161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335EEDE-D256-49FE-A4D2-C404D49E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080875"/>
          <a:ext cx="1200150" cy="835436"/>
        </a:xfrm>
        <a:prstGeom prst="ellipse">
          <a:avLst/>
        </a:prstGeom>
      </xdr:spPr>
    </xdr:pic>
    <xdr:clientData/>
  </xdr:twoCellAnchor>
  <xdr:oneCellAnchor>
    <xdr:from>
      <xdr:col>1</xdr:col>
      <xdr:colOff>0</xdr:colOff>
      <xdr:row>22</xdr:row>
      <xdr:rowOff>352425</xdr:rowOff>
    </xdr:from>
    <xdr:ext cx="1200150" cy="841786"/>
    <xdr:pic>
      <xdr:nvPicPr>
        <xdr:cNvPr id="9" name="图片 8">
          <a:extLst>
            <a:ext uri="{FF2B5EF4-FFF2-40B4-BE49-F238E27FC236}">
              <a16:creationId xmlns:a16="http://schemas.microsoft.com/office/drawing/2014/main" id="{CD946D73-1033-4D4A-B9CB-EEFB7E1AD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3814425"/>
          <a:ext cx="1200150" cy="841786"/>
        </a:xfrm>
        <a:prstGeom prst="ellipse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4F74-10A9-4CDD-A86B-B0A5B81BE668}">
  <sheetPr>
    <tabColor rgb="FFFFFF00"/>
  </sheetPr>
  <dimension ref="A1:BB25"/>
  <sheetViews>
    <sheetView tabSelected="1" topLeftCell="J1" workbookViewId="0">
      <selection activeCell="J2" sqref="J2"/>
    </sheetView>
  </sheetViews>
  <sheetFormatPr defaultColWidth="9.1796875" defaultRowHeight="14.5" x14ac:dyDescent="0.35"/>
  <cols>
    <col min="1" max="1" width="6.54296875" style="1" customWidth="1"/>
    <col min="2" max="2" width="19.7265625" style="2" customWidth="1"/>
    <col min="3" max="3" width="8.453125" style="2" customWidth="1"/>
    <col min="4" max="4" width="12.7265625" style="2" customWidth="1"/>
    <col min="5" max="5" width="12.54296875" style="2" customWidth="1"/>
    <col min="6" max="6" width="16.54296875" style="2" customWidth="1"/>
    <col min="7" max="7" width="9.81640625" style="2" customWidth="1"/>
    <col min="8" max="8" width="29.81640625" style="2" customWidth="1"/>
    <col min="9" max="9" width="13.26953125" style="2" customWidth="1"/>
    <col min="10" max="10" width="48.7265625" style="2" customWidth="1"/>
    <col min="11" max="11" width="10.453125" style="2" customWidth="1"/>
    <col min="12" max="12" width="24.54296875" style="3" customWidth="1"/>
    <col min="13" max="13" width="15.81640625" style="2" customWidth="1"/>
    <col min="14" max="14" width="6.1796875" style="2" customWidth="1"/>
    <col min="15" max="15" width="13.7265625" style="2" customWidth="1"/>
    <col min="16" max="16" width="17.54296875" style="2" customWidth="1"/>
    <col min="17" max="17" width="14" style="2" customWidth="1"/>
    <col min="18" max="18" width="8.81640625" style="2" customWidth="1"/>
    <col min="19" max="19" width="9.7265625" style="4" customWidth="1"/>
    <col min="20" max="20" width="9.453125" style="5" customWidth="1"/>
    <col min="21" max="21" width="12" style="6" customWidth="1"/>
    <col min="22" max="22" width="9.453125" style="6" customWidth="1"/>
    <col min="23" max="23" width="8.1796875" style="6" customWidth="1"/>
    <col min="24" max="24" width="9.453125" style="2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7" customWidth="1"/>
    <col min="29" max="29" width="6.26953125" style="8" customWidth="1"/>
    <col min="30" max="30" width="10" style="9" customWidth="1"/>
    <col min="31" max="31" width="9.81640625" style="8" customWidth="1"/>
    <col min="32" max="32" width="10.26953125" style="2" customWidth="1"/>
    <col min="33" max="33" width="8.8164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81640625" style="10" customWidth="1"/>
    <col min="38" max="38" width="5.81640625" style="6" customWidth="1"/>
    <col min="39" max="39" width="9.54296875" style="2" customWidth="1"/>
    <col min="40" max="40" width="11.1796875" style="10" customWidth="1"/>
    <col min="41" max="41" width="11.54296875" style="6" customWidth="1"/>
    <col min="42" max="42" width="9.54296875" style="2" customWidth="1"/>
    <col min="43" max="43" width="9.5429687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8.54296875" style="10" customWidth="1"/>
    <col min="48" max="48" width="7.81640625" style="6" customWidth="1"/>
    <col min="49" max="49" width="9.54296875" style="6" customWidth="1"/>
    <col min="50" max="51" width="11.453125" style="2" customWidth="1"/>
    <col min="52" max="52" width="9.1796875" style="2"/>
    <col min="53" max="54" width="9.1796875" style="6"/>
    <col min="55" max="16384" width="9.1796875" style="2"/>
  </cols>
  <sheetData>
    <row r="1" spans="1:54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2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8" t="s">
        <v>44</v>
      </c>
      <c r="AT1" s="31" t="s">
        <v>45</v>
      </c>
      <c r="AU1" s="31" t="s">
        <v>46</v>
      </c>
      <c r="AV1" s="32" t="s">
        <v>47</v>
      </c>
      <c r="AW1" s="11" t="s">
        <v>48</v>
      </c>
      <c r="AX1" s="33" t="s">
        <v>49</v>
      </c>
      <c r="AY1" s="33" t="s">
        <v>50</v>
      </c>
      <c r="BA1" s="2"/>
      <c r="BB1" s="2"/>
    </row>
    <row r="2" spans="1:54" s="1" customFormat="1" ht="45.75" customHeight="1" x14ac:dyDescent="0.35">
      <c r="A2" s="34">
        <v>1</v>
      </c>
      <c r="B2" s="34"/>
      <c r="C2" s="34"/>
      <c r="D2" s="34"/>
      <c r="E2" s="34"/>
      <c r="F2" s="34" t="s">
        <v>51</v>
      </c>
      <c r="G2" s="34" t="s">
        <v>52</v>
      </c>
      <c r="H2" s="34" t="s">
        <v>53</v>
      </c>
      <c r="I2" s="34" t="s">
        <v>54</v>
      </c>
      <c r="J2" s="34" t="s">
        <v>55</v>
      </c>
      <c r="K2" s="34" t="s">
        <v>56</v>
      </c>
      <c r="L2" s="35" t="s">
        <v>57</v>
      </c>
      <c r="M2" s="34" t="s">
        <v>58</v>
      </c>
      <c r="N2" s="34"/>
      <c r="O2" s="34"/>
      <c r="P2" s="36" t="s">
        <v>59</v>
      </c>
      <c r="Q2" s="37"/>
      <c r="R2" s="34" t="s">
        <v>60</v>
      </c>
      <c r="S2" s="38">
        <v>145</v>
      </c>
      <c r="T2" s="39">
        <v>7.7</v>
      </c>
      <c r="U2" s="40">
        <f>S2/T2</f>
        <v>18.831168831168831</v>
      </c>
      <c r="V2" s="41">
        <f>U2</f>
        <v>18.831168831168831</v>
      </c>
      <c r="W2" s="42">
        <f>S2</f>
        <v>145</v>
      </c>
      <c r="X2" s="34" t="s">
        <v>61</v>
      </c>
      <c r="Y2" s="43">
        <v>60</v>
      </c>
      <c r="Z2" s="43">
        <v>50</v>
      </c>
      <c r="AA2" s="43">
        <v>35</v>
      </c>
      <c r="AB2" s="44">
        <v>8.1999999999999993</v>
      </c>
      <c r="AC2" s="45">
        <v>2</v>
      </c>
      <c r="AD2" s="46"/>
      <c r="AE2" s="47"/>
      <c r="AF2" s="34"/>
      <c r="AG2" s="48"/>
      <c r="AH2" s="34"/>
      <c r="AI2" s="49"/>
      <c r="AJ2" s="48"/>
      <c r="AK2" s="50">
        <v>0</v>
      </c>
      <c r="AL2" s="51">
        <f t="shared" ref="AL2:AL25" si="0">IF(ISERROR(AV2*AK2),"",AV2*AK2)</f>
        <v>0</v>
      </c>
      <c r="AM2" s="34">
        <v>0</v>
      </c>
      <c r="AN2" s="50">
        <v>0</v>
      </c>
      <c r="AO2" s="51">
        <f t="shared" ref="AO2:AO8" si="1">IF(ISERROR(AV2*AN2),"",AV2*AN2)</f>
        <v>0</v>
      </c>
      <c r="AP2" s="34">
        <v>0</v>
      </c>
      <c r="AQ2" s="49">
        <v>0</v>
      </c>
      <c r="AR2" s="49">
        <v>0</v>
      </c>
      <c r="AS2" s="48">
        <f>IF(ISERROR(AL2+AO2+AR2),"",AL2+AO2+AR2)</f>
        <v>0</v>
      </c>
      <c r="AT2" s="48">
        <f t="shared" ref="AT2:AT25" si="2">IF(ISERROR(V2+AS2),"",V2+AS2)</f>
        <v>18.831168831168831</v>
      </c>
      <c r="AU2" s="52">
        <f>IF(ISERROR((AV2-AT2)/AV2),"",(AV2-AT2)/AV2)</f>
        <v>0.19867366675877313</v>
      </c>
      <c r="AV2" s="53">
        <v>23.5</v>
      </c>
      <c r="AW2" s="45">
        <v>200</v>
      </c>
      <c r="AX2" s="48">
        <f t="shared" ref="AX2:AX25" si="3">IF(ISERROR(AT2*AW2),"",AT2*AW2)</f>
        <v>3766.2337662337663</v>
      </c>
      <c r="AY2" s="48">
        <f t="shared" ref="AY2:AY25" si="4">IF(ISERROR(AV2*AW2),"",AV2*AW2)</f>
        <v>4700</v>
      </c>
    </row>
    <row r="3" spans="1:54" s="1" customFormat="1" ht="45.75" customHeight="1" x14ac:dyDescent="0.35">
      <c r="A3" s="34">
        <v>2</v>
      </c>
      <c r="B3" s="34"/>
      <c r="C3" s="34"/>
      <c r="D3" s="34"/>
      <c r="E3" s="34"/>
      <c r="F3" s="34" t="s">
        <v>51</v>
      </c>
      <c r="G3" s="34" t="s">
        <v>52</v>
      </c>
      <c r="H3" s="34" t="s">
        <v>53</v>
      </c>
      <c r="I3" s="34" t="s">
        <v>54</v>
      </c>
      <c r="J3" s="34" t="s">
        <v>55</v>
      </c>
      <c r="K3" s="34" t="s">
        <v>56</v>
      </c>
      <c r="L3" s="35" t="s">
        <v>62</v>
      </c>
      <c r="M3" s="34" t="s">
        <v>58</v>
      </c>
      <c r="N3" s="34"/>
      <c r="O3" s="34"/>
      <c r="P3" s="36" t="s">
        <v>63</v>
      </c>
      <c r="Q3" s="37"/>
      <c r="R3" s="34" t="s">
        <v>60</v>
      </c>
      <c r="S3" s="38">
        <v>178</v>
      </c>
      <c r="T3" s="39">
        <v>7.7</v>
      </c>
      <c r="U3" s="40">
        <f t="shared" ref="U3:U4" si="5">S3/T3</f>
        <v>23.116883116883116</v>
      </c>
      <c r="V3" s="41">
        <f t="shared" ref="V3:V4" si="6">U3</f>
        <v>23.116883116883116</v>
      </c>
      <c r="W3" s="42">
        <f t="shared" ref="W3:W10" si="7">S3</f>
        <v>178</v>
      </c>
      <c r="X3" s="34" t="s">
        <v>61</v>
      </c>
      <c r="Y3" s="43">
        <v>60</v>
      </c>
      <c r="Z3" s="43">
        <v>50</v>
      </c>
      <c r="AA3" s="43">
        <v>35</v>
      </c>
      <c r="AB3" s="44">
        <v>9.6</v>
      </c>
      <c r="AC3" s="45">
        <v>2</v>
      </c>
      <c r="AD3" s="46"/>
      <c r="AE3" s="47"/>
      <c r="AF3" s="34"/>
      <c r="AG3" s="48"/>
      <c r="AH3" s="34"/>
      <c r="AI3" s="49"/>
      <c r="AJ3" s="48"/>
      <c r="AK3" s="50">
        <v>0</v>
      </c>
      <c r="AL3" s="51">
        <f t="shared" si="0"/>
        <v>0</v>
      </c>
      <c r="AM3" s="34">
        <v>0</v>
      </c>
      <c r="AN3" s="50">
        <v>0</v>
      </c>
      <c r="AO3" s="51">
        <f t="shared" si="1"/>
        <v>0</v>
      </c>
      <c r="AP3" s="34">
        <v>0</v>
      </c>
      <c r="AQ3" s="49">
        <v>0</v>
      </c>
      <c r="AR3" s="49">
        <v>0</v>
      </c>
      <c r="AS3" s="48">
        <f>IF(ISERROR(AL3+AO3+AR3),"",AL3+AO3+AR3)</f>
        <v>0</v>
      </c>
      <c r="AT3" s="48">
        <f t="shared" si="2"/>
        <v>23.116883116883116</v>
      </c>
      <c r="AU3" s="52">
        <f>IF(ISERROR((AV3-AT3)/AV3),"",(AV3-AT3)/AV3)</f>
        <v>0.18888129414445207</v>
      </c>
      <c r="AV3" s="53">
        <v>28.5</v>
      </c>
      <c r="AW3" s="45">
        <v>400</v>
      </c>
      <c r="AX3" s="48">
        <f t="shared" si="3"/>
        <v>9246.7532467532474</v>
      </c>
      <c r="AY3" s="48">
        <f t="shared" si="4"/>
        <v>11400</v>
      </c>
    </row>
    <row r="4" spans="1:54" s="1" customFormat="1" ht="45.75" customHeight="1" x14ac:dyDescent="0.35">
      <c r="A4" s="34">
        <v>3</v>
      </c>
      <c r="B4" s="34"/>
      <c r="C4" s="34"/>
      <c r="D4" s="34"/>
      <c r="E4" s="34"/>
      <c r="F4" s="34" t="s">
        <v>51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35" t="s">
        <v>64</v>
      </c>
      <c r="M4" s="34" t="s">
        <v>58</v>
      </c>
      <c r="N4" s="34"/>
      <c r="O4" s="34"/>
      <c r="P4" s="36" t="s">
        <v>65</v>
      </c>
      <c r="Q4" s="37"/>
      <c r="R4" s="34" t="s">
        <v>60</v>
      </c>
      <c r="S4" s="38">
        <v>215</v>
      </c>
      <c r="T4" s="39">
        <v>7.7</v>
      </c>
      <c r="U4" s="40">
        <f t="shared" si="5"/>
        <v>27.922077922077921</v>
      </c>
      <c r="V4" s="41">
        <f t="shared" si="6"/>
        <v>27.922077922077921</v>
      </c>
      <c r="W4" s="42">
        <f t="shared" si="7"/>
        <v>215</v>
      </c>
      <c r="X4" s="34" t="s">
        <v>61</v>
      </c>
      <c r="Y4" s="43">
        <v>60</v>
      </c>
      <c r="Z4" s="43">
        <v>50</v>
      </c>
      <c r="AA4" s="43">
        <v>35</v>
      </c>
      <c r="AB4" s="44">
        <v>12.2</v>
      </c>
      <c r="AC4" s="45">
        <v>2</v>
      </c>
      <c r="AD4" s="46"/>
      <c r="AE4" s="47"/>
      <c r="AF4" s="34"/>
      <c r="AG4" s="48"/>
      <c r="AH4" s="34"/>
      <c r="AI4" s="49"/>
      <c r="AJ4" s="48"/>
      <c r="AK4" s="50">
        <v>0</v>
      </c>
      <c r="AL4" s="51">
        <f t="shared" si="0"/>
        <v>0</v>
      </c>
      <c r="AM4" s="34">
        <v>0</v>
      </c>
      <c r="AN4" s="50">
        <v>0</v>
      </c>
      <c r="AO4" s="51">
        <f t="shared" si="1"/>
        <v>0</v>
      </c>
      <c r="AP4" s="34">
        <v>0</v>
      </c>
      <c r="AQ4" s="49">
        <v>0</v>
      </c>
      <c r="AR4" s="49">
        <v>0</v>
      </c>
      <c r="AS4" s="48">
        <f t="shared" ref="AS4" si="8">IF(ISERROR(AL4+AO4+AR4),"",AL4+AO4+AR4)</f>
        <v>0</v>
      </c>
      <c r="AT4" s="48">
        <f t="shared" si="2"/>
        <v>27.922077922077921</v>
      </c>
      <c r="AU4" s="52">
        <f t="shared" ref="AU4" si="9">IF(ISERROR((AV4-AT4)/AV4),"",(AV4-AT4)/AV4)</f>
        <v>0.21346259374428392</v>
      </c>
      <c r="AV4" s="53">
        <v>35.5</v>
      </c>
      <c r="AW4" s="45">
        <v>350</v>
      </c>
      <c r="AX4" s="48">
        <f t="shared" si="3"/>
        <v>9772.7272727272721</v>
      </c>
      <c r="AY4" s="48">
        <f t="shared" si="4"/>
        <v>12425</v>
      </c>
    </row>
    <row r="5" spans="1:54" s="1" customFormat="1" ht="45.75" customHeight="1" x14ac:dyDescent="0.35">
      <c r="A5" s="34">
        <v>4</v>
      </c>
      <c r="B5" s="34"/>
      <c r="C5" s="34"/>
      <c r="D5" s="34"/>
      <c r="E5" s="34"/>
      <c r="F5" s="34" t="s">
        <v>51</v>
      </c>
      <c r="G5" s="34" t="s">
        <v>52</v>
      </c>
      <c r="H5" s="34" t="s">
        <v>53</v>
      </c>
      <c r="I5" s="34" t="s">
        <v>54</v>
      </c>
      <c r="J5" s="34" t="s">
        <v>55</v>
      </c>
      <c r="K5" s="34" t="s">
        <v>56</v>
      </c>
      <c r="L5" s="35" t="s">
        <v>57</v>
      </c>
      <c r="M5" s="34" t="s">
        <v>66</v>
      </c>
      <c r="N5" s="34"/>
      <c r="O5" s="34"/>
      <c r="P5" s="36" t="s">
        <v>67</v>
      </c>
      <c r="Q5" s="37"/>
      <c r="R5" s="34" t="s">
        <v>60</v>
      </c>
      <c r="S5" s="38">
        <v>145</v>
      </c>
      <c r="T5" s="39">
        <v>7.7</v>
      </c>
      <c r="U5" s="40">
        <f>S5/T5</f>
        <v>18.831168831168831</v>
      </c>
      <c r="V5" s="41">
        <f>U5</f>
        <v>18.831168831168831</v>
      </c>
      <c r="W5" s="42">
        <f>S5</f>
        <v>145</v>
      </c>
      <c r="X5" s="34" t="s">
        <v>61</v>
      </c>
      <c r="Y5" s="43">
        <v>60</v>
      </c>
      <c r="Z5" s="43">
        <v>50</v>
      </c>
      <c r="AA5" s="43">
        <v>35</v>
      </c>
      <c r="AB5" s="44">
        <v>8.1999999999999993</v>
      </c>
      <c r="AC5" s="45">
        <v>2</v>
      </c>
      <c r="AD5" s="46"/>
      <c r="AE5" s="47"/>
      <c r="AF5" s="34"/>
      <c r="AG5" s="48"/>
      <c r="AH5" s="34"/>
      <c r="AI5" s="49"/>
      <c r="AJ5" s="48"/>
      <c r="AK5" s="50">
        <v>0</v>
      </c>
      <c r="AL5" s="51">
        <f t="shared" si="0"/>
        <v>0</v>
      </c>
      <c r="AM5" s="34">
        <v>0</v>
      </c>
      <c r="AN5" s="50">
        <v>0</v>
      </c>
      <c r="AO5" s="51">
        <f t="shared" si="1"/>
        <v>0</v>
      </c>
      <c r="AP5" s="34">
        <v>0</v>
      </c>
      <c r="AQ5" s="49">
        <v>0</v>
      </c>
      <c r="AR5" s="49">
        <v>0</v>
      </c>
      <c r="AS5" s="48">
        <f>IF(ISERROR(AL5+AO5+AR5),"",AL5+AO5+AR5)</f>
        <v>0</v>
      </c>
      <c r="AT5" s="48">
        <f t="shared" si="2"/>
        <v>18.831168831168831</v>
      </c>
      <c r="AU5" s="52">
        <f>IF(ISERROR((AV5-AT5)/AV5),"",(AV5-AT5)/AV5)</f>
        <v>0.19867366675877313</v>
      </c>
      <c r="AV5" s="53">
        <v>23.5</v>
      </c>
      <c r="AW5" s="45">
        <v>200</v>
      </c>
      <c r="AX5" s="48">
        <f t="shared" si="3"/>
        <v>3766.2337662337663</v>
      </c>
      <c r="AY5" s="48">
        <f t="shared" si="4"/>
        <v>4700</v>
      </c>
    </row>
    <row r="6" spans="1:54" s="1" customFormat="1" ht="45.75" customHeight="1" x14ac:dyDescent="0.35">
      <c r="A6" s="34">
        <v>5</v>
      </c>
      <c r="B6" s="34"/>
      <c r="C6" s="34"/>
      <c r="D6" s="34"/>
      <c r="E6" s="34"/>
      <c r="F6" s="34" t="s">
        <v>51</v>
      </c>
      <c r="G6" s="34" t="s">
        <v>52</v>
      </c>
      <c r="H6" s="34" t="s">
        <v>53</v>
      </c>
      <c r="I6" s="34" t="s">
        <v>54</v>
      </c>
      <c r="J6" s="34" t="s">
        <v>55</v>
      </c>
      <c r="K6" s="34" t="s">
        <v>56</v>
      </c>
      <c r="L6" s="35" t="s">
        <v>62</v>
      </c>
      <c r="M6" s="34" t="s">
        <v>66</v>
      </c>
      <c r="N6" s="34"/>
      <c r="O6" s="34"/>
      <c r="P6" s="36" t="s">
        <v>68</v>
      </c>
      <c r="Q6" s="37"/>
      <c r="R6" s="34" t="s">
        <v>60</v>
      </c>
      <c r="S6" s="38">
        <v>178</v>
      </c>
      <c r="T6" s="39">
        <v>7.7</v>
      </c>
      <c r="U6" s="40">
        <f t="shared" ref="U6:U10" si="10">S6/T6</f>
        <v>23.116883116883116</v>
      </c>
      <c r="V6" s="41">
        <f t="shared" ref="V6:V10" si="11">U6</f>
        <v>23.116883116883116</v>
      </c>
      <c r="W6" s="42">
        <f t="shared" ref="W6:W7" si="12">S6</f>
        <v>178</v>
      </c>
      <c r="X6" s="34" t="s">
        <v>61</v>
      </c>
      <c r="Y6" s="43">
        <v>60</v>
      </c>
      <c r="Z6" s="43">
        <v>50</v>
      </c>
      <c r="AA6" s="43">
        <v>35</v>
      </c>
      <c r="AB6" s="44">
        <v>9.6</v>
      </c>
      <c r="AC6" s="45">
        <v>2</v>
      </c>
      <c r="AD6" s="46"/>
      <c r="AE6" s="47"/>
      <c r="AF6" s="34"/>
      <c r="AG6" s="48"/>
      <c r="AH6" s="34"/>
      <c r="AI6" s="49"/>
      <c r="AJ6" s="48"/>
      <c r="AK6" s="50">
        <v>0</v>
      </c>
      <c r="AL6" s="51">
        <f t="shared" si="0"/>
        <v>0</v>
      </c>
      <c r="AM6" s="34">
        <v>0</v>
      </c>
      <c r="AN6" s="50">
        <v>0</v>
      </c>
      <c r="AO6" s="51">
        <f t="shared" si="1"/>
        <v>0</v>
      </c>
      <c r="AP6" s="34">
        <v>0</v>
      </c>
      <c r="AQ6" s="49">
        <v>0</v>
      </c>
      <c r="AR6" s="49">
        <v>0</v>
      </c>
      <c r="AS6" s="48">
        <f>IF(ISERROR(AL6+AO6+AR6),"",AL6+AO6+AR6)</f>
        <v>0</v>
      </c>
      <c r="AT6" s="48">
        <f t="shared" si="2"/>
        <v>23.116883116883116</v>
      </c>
      <c r="AU6" s="52">
        <f>IF(ISERROR((AV6-AT6)/AV6),"",(AV6-AT6)/AV6)</f>
        <v>0.18888129414445207</v>
      </c>
      <c r="AV6" s="53">
        <v>28.5</v>
      </c>
      <c r="AW6" s="45">
        <v>400</v>
      </c>
      <c r="AX6" s="48">
        <f t="shared" si="3"/>
        <v>9246.7532467532474</v>
      </c>
      <c r="AY6" s="48">
        <f t="shared" si="4"/>
        <v>11400</v>
      </c>
    </row>
    <row r="7" spans="1:54" s="1" customFormat="1" ht="45.75" customHeight="1" x14ac:dyDescent="0.35">
      <c r="A7" s="34">
        <v>6</v>
      </c>
      <c r="B7" s="34"/>
      <c r="C7" s="34"/>
      <c r="D7" s="34"/>
      <c r="E7" s="34"/>
      <c r="F7" s="34" t="s">
        <v>51</v>
      </c>
      <c r="G7" s="34" t="s">
        <v>52</v>
      </c>
      <c r="H7" s="34" t="s">
        <v>53</v>
      </c>
      <c r="I7" s="34" t="s">
        <v>54</v>
      </c>
      <c r="J7" s="34" t="s">
        <v>55</v>
      </c>
      <c r="K7" s="34" t="s">
        <v>56</v>
      </c>
      <c r="L7" s="35" t="s">
        <v>64</v>
      </c>
      <c r="M7" s="34" t="s">
        <v>66</v>
      </c>
      <c r="N7" s="34"/>
      <c r="O7" s="34"/>
      <c r="P7" s="36" t="s">
        <v>69</v>
      </c>
      <c r="Q7" s="37"/>
      <c r="R7" s="34" t="s">
        <v>60</v>
      </c>
      <c r="S7" s="38">
        <v>215</v>
      </c>
      <c r="T7" s="39">
        <v>7.7</v>
      </c>
      <c r="U7" s="40">
        <f t="shared" si="10"/>
        <v>27.922077922077921</v>
      </c>
      <c r="V7" s="41">
        <f t="shared" si="11"/>
        <v>27.922077922077921</v>
      </c>
      <c r="W7" s="42">
        <f t="shared" si="12"/>
        <v>215</v>
      </c>
      <c r="X7" s="34" t="s">
        <v>61</v>
      </c>
      <c r="Y7" s="43">
        <v>60</v>
      </c>
      <c r="Z7" s="43">
        <v>50</v>
      </c>
      <c r="AA7" s="43">
        <v>35</v>
      </c>
      <c r="AB7" s="44">
        <v>12.2</v>
      </c>
      <c r="AC7" s="45">
        <v>2</v>
      </c>
      <c r="AD7" s="46"/>
      <c r="AE7" s="47"/>
      <c r="AF7" s="34"/>
      <c r="AG7" s="48"/>
      <c r="AH7" s="34"/>
      <c r="AI7" s="49"/>
      <c r="AJ7" s="48"/>
      <c r="AK7" s="50">
        <v>0</v>
      </c>
      <c r="AL7" s="51">
        <f t="shared" si="0"/>
        <v>0</v>
      </c>
      <c r="AM7" s="34">
        <v>0</v>
      </c>
      <c r="AN7" s="50">
        <v>0</v>
      </c>
      <c r="AO7" s="51">
        <f t="shared" si="1"/>
        <v>0</v>
      </c>
      <c r="AP7" s="34">
        <v>0</v>
      </c>
      <c r="AQ7" s="49">
        <v>0</v>
      </c>
      <c r="AR7" s="49">
        <v>0</v>
      </c>
      <c r="AS7" s="48">
        <f t="shared" ref="AS7" si="13">IF(ISERROR(AL7+AO7+AR7),"",AL7+AO7+AR7)</f>
        <v>0</v>
      </c>
      <c r="AT7" s="48">
        <f t="shared" si="2"/>
        <v>27.922077922077921</v>
      </c>
      <c r="AU7" s="52">
        <f t="shared" ref="AU7" si="14">IF(ISERROR((AV7-AT7)/AV7),"",(AV7-AT7)/AV7)</f>
        <v>0.21346259374428392</v>
      </c>
      <c r="AV7" s="53">
        <v>35.5</v>
      </c>
      <c r="AW7" s="45">
        <v>350</v>
      </c>
      <c r="AX7" s="48">
        <f t="shared" si="3"/>
        <v>9772.7272727272721</v>
      </c>
      <c r="AY7" s="48">
        <f t="shared" si="4"/>
        <v>12425</v>
      </c>
    </row>
    <row r="8" spans="1:54" ht="45.75" customHeight="1" x14ac:dyDescent="0.35">
      <c r="A8" s="34">
        <v>7</v>
      </c>
      <c r="B8" s="54"/>
      <c r="C8" s="54"/>
      <c r="D8" s="54"/>
      <c r="E8" s="54"/>
      <c r="F8" s="34" t="s">
        <v>70</v>
      </c>
      <c r="G8" s="34" t="s">
        <v>71</v>
      </c>
      <c r="H8" s="34" t="s">
        <v>72</v>
      </c>
      <c r="I8" s="34" t="s">
        <v>73</v>
      </c>
      <c r="J8" s="34" t="s">
        <v>74</v>
      </c>
      <c r="K8" s="34" t="s">
        <v>56</v>
      </c>
      <c r="L8" s="35" t="s">
        <v>75</v>
      </c>
      <c r="M8" s="34" t="s">
        <v>76</v>
      </c>
      <c r="N8" s="34"/>
      <c r="O8" s="34"/>
      <c r="P8" s="36" t="s">
        <v>77</v>
      </c>
      <c r="Q8" s="37"/>
      <c r="R8" s="34" t="s">
        <v>60</v>
      </c>
      <c r="S8" s="38">
        <v>130</v>
      </c>
      <c r="T8" s="39">
        <v>7.7</v>
      </c>
      <c r="U8" s="40">
        <f t="shared" si="10"/>
        <v>16.883116883116884</v>
      </c>
      <c r="V8" s="41">
        <f t="shared" si="11"/>
        <v>16.883116883116884</v>
      </c>
      <c r="W8" s="42">
        <f t="shared" si="7"/>
        <v>130</v>
      </c>
      <c r="X8" s="34" t="s">
        <v>61</v>
      </c>
      <c r="Y8" s="43">
        <v>30</v>
      </c>
      <c r="Z8" s="43">
        <v>50</v>
      </c>
      <c r="AA8" s="43">
        <v>27</v>
      </c>
      <c r="AB8" s="44"/>
      <c r="AC8" s="45">
        <v>4</v>
      </c>
      <c r="AD8" s="46"/>
      <c r="AE8" s="47"/>
      <c r="AF8" s="34"/>
      <c r="AG8" s="48"/>
      <c r="AH8" s="34"/>
      <c r="AI8" s="49"/>
      <c r="AJ8" s="48"/>
      <c r="AK8" s="50">
        <v>0</v>
      </c>
      <c r="AL8" s="51">
        <f t="shared" si="0"/>
        <v>0</v>
      </c>
      <c r="AM8" s="34">
        <v>0</v>
      </c>
      <c r="AN8" s="50">
        <v>0</v>
      </c>
      <c r="AO8" s="51">
        <f t="shared" si="1"/>
        <v>0</v>
      </c>
      <c r="AP8" s="34">
        <v>0</v>
      </c>
      <c r="AQ8" s="49">
        <v>0</v>
      </c>
      <c r="AR8" s="49">
        <v>0</v>
      </c>
      <c r="AS8" s="48">
        <f>IF(ISERROR(AL8+AO8+AR8),"",AL8+AO8+AR8)</f>
        <v>0</v>
      </c>
      <c r="AT8" s="48">
        <f t="shared" si="2"/>
        <v>16.883116883116884</v>
      </c>
      <c r="AU8" s="52">
        <f>IF(ISERROR((AV8-AT8)/AV8),"",(AV8-AT8)/AV8)</f>
        <v>0.33478656882912194</v>
      </c>
      <c r="AV8" s="53">
        <v>25.38</v>
      </c>
      <c r="AW8" s="45">
        <v>152</v>
      </c>
      <c r="AX8" s="51">
        <f t="shared" si="3"/>
        <v>2566.2337662337663</v>
      </c>
      <c r="AY8" s="51">
        <f t="shared" si="4"/>
        <v>3857.7599999999998</v>
      </c>
      <c r="BA8" s="2"/>
      <c r="BB8" s="2"/>
    </row>
    <row r="9" spans="1:54" ht="45.75" customHeight="1" x14ac:dyDescent="0.35">
      <c r="A9" s="34">
        <v>8</v>
      </c>
      <c r="B9" s="54"/>
      <c r="C9" s="54"/>
      <c r="D9" s="54"/>
      <c r="E9" s="54"/>
      <c r="F9" s="34" t="s">
        <v>70</v>
      </c>
      <c r="G9" s="34" t="s">
        <v>71</v>
      </c>
      <c r="H9" s="34" t="s">
        <v>72</v>
      </c>
      <c r="I9" s="34" t="s">
        <v>73</v>
      </c>
      <c r="J9" s="34" t="s">
        <v>74</v>
      </c>
      <c r="K9" s="34" t="s">
        <v>56</v>
      </c>
      <c r="L9" s="35" t="s">
        <v>78</v>
      </c>
      <c r="M9" s="34" t="s">
        <v>76</v>
      </c>
      <c r="N9" s="34"/>
      <c r="O9" s="34"/>
      <c r="P9" s="36" t="s">
        <v>79</v>
      </c>
      <c r="Q9" s="37"/>
      <c r="R9" s="34" t="s">
        <v>60</v>
      </c>
      <c r="S9" s="38">
        <v>163</v>
      </c>
      <c r="T9" s="39">
        <v>7.7</v>
      </c>
      <c r="U9" s="40">
        <f t="shared" si="10"/>
        <v>21.168831168831169</v>
      </c>
      <c r="V9" s="41">
        <f t="shared" si="11"/>
        <v>21.168831168831169</v>
      </c>
      <c r="W9" s="42">
        <f t="shared" si="7"/>
        <v>163</v>
      </c>
      <c r="X9" s="34" t="s">
        <v>61</v>
      </c>
      <c r="Y9" s="43">
        <v>30</v>
      </c>
      <c r="Z9" s="43">
        <v>50</v>
      </c>
      <c r="AA9" s="43">
        <v>32</v>
      </c>
      <c r="AB9" s="44"/>
      <c r="AC9" s="45">
        <v>4</v>
      </c>
      <c r="AD9" s="46"/>
      <c r="AE9" s="47"/>
      <c r="AF9" s="34"/>
      <c r="AG9" s="48"/>
      <c r="AH9" s="34"/>
      <c r="AI9" s="49"/>
      <c r="AJ9" s="48"/>
      <c r="AK9" s="50">
        <v>0</v>
      </c>
      <c r="AL9" s="51">
        <f t="shared" si="0"/>
        <v>0</v>
      </c>
      <c r="AM9" s="34">
        <v>0</v>
      </c>
      <c r="AN9" s="50">
        <v>0</v>
      </c>
      <c r="AO9" s="51">
        <f>IF(ISERROR(AV9*AN9),"",AV9*AN9)</f>
        <v>0</v>
      </c>
      <c r="AP9" s="34">
        <v>0</v>
      </c>
      <c r="AQ9" s="49">
        <v>0</v>
      </c>
      <c r="AR9" s="49">
        <v>0</v>
      </c>
      <c r="AS9" s="48">
        <f>IF(ISERROR(AL9+AO9+AR9),"",AL9+AO9+AR9)</f>
        <v>0</v>
      </c>
      <c r="AT9" s="48">
        <f t="shared" si="2"/>
        <v>21.168831168831169</v>
      </c>
      <c r="AU9" s="52">
        <f>IF(ISERROR((AV9-AT9)/AV9),"",(AV9-AT9)/AV9)</f>
        <v>0.31314629562520546</v>
      </c>
      <c r="AV9" s="53">
        <v>30.82</v>
      </c>
      <c r="AW9" s="45">
        <v>352</v>
      </c>
      <c r="AX9" s="48">
        <f t="shared" si="3"/>
        <v>7451.4285714285716</v>
      </c>
      <c r="AY9" s="48">
        <f t="shared" si="4"/>
        <v>10848.64</v>
      </c>
      <c r="BA9" s="2"/>
      <c r="BB9" s="2"/>
    </row>
    <row r="10" spans="1:54" ht="45.75" customHeight="1" x14ac:dyDescent="0.35">
      <c r="A10" s="34">
        <v>9</v>
      </c>
      <c r="B10" s="54"/>
      <c r="C10" s="54"/>
      <c r="D10" s="54"/>
      <c r="E10" s="54"/>
      <c r="F10" s="34" t="s">
        <v>70</v>
      </c>
      <c r="G10" s="34" t="s">
        <v>71</v>
      </c>
      <c r="H10" s="34" t="s">
        <v>72</v>
      </c>
      <c r="I10" s="34" t="s">
        <v>73</v>
      </c>
      <c r="J10" s="34" t="s">
        <v>74</v>
      </c>
      <c r="K10" s="34" t="s">
        <v>56</v>
      </c>
      <c r="L10" s="35" t="s">
        <v>80</v>
      </c>
      <c r="M10" s="34" t="s">
        <v>76</v>
      </c>
      <c r="N10" s="34"/>
      <c r="O10" s="34"/>
      <c r="P10" s="36" t="s">
        <v>81</v>
      </c>
      <c r="Q10" s="37"/>
      <c r="R10" s="34" t="s">
        <v>60</v>
      </c>
      <c r="S10" s="38">
        <v>196</v>
      </c>
      <c r="T10" s="39">
        <v>7.7</v>
      </c>
      <c r="U10" s="40">
        <f t="shared" si="10"/>
        <v>25.454545454545453</v>
      </c>
      <c r="V10" s="41">
        <f t="shared" si="11"/>
        <v>25.454545454545453</v>
      </c>
      <c r="W10" s="42">
        <f t="shared" si="7"/>
        <v>196</v>
      </c>
      <c r="X10" s="34" t="s">
        <v>61</v>
      </c>
      <c r="Y10" s="43">
        <v>30</v>
      </c>
      <c r="Z10" s="43">
        <v>50</v>
      </c>
      <c r="AA10" s="43">
        <v>37</v>
      </c>
      <c r="AB10" s="44"/>
      <c r="AC10" s="45">
        <v>4</v>
      </c>
      <c r="AD10" s="46"/>
      <c r="AE10" s="47"/>
      <c r="AF10" s="34"/>
      <c r="AG10" s="48"/>
      <c r="AH10" s="34"/>
      <c r="AI10" s="49"/>
      <c r="AJ10" s="48"/>
      <c r="AK10" s="50">
        <v>0</v>
      </c>
      <c r="AL10" s="51">
        <f t="shared" si="0"/>
        <v>0</v>
      </c>
      <c r="AM10" s="34">
        <v>0</v>
      </c>
      <c r="AN10" s="50">
        <v>0</v>
      </c>
      <c r="AO10" s="51">
        <f t="shared" ref="AO10:AO25" si="15">IF(ISERROR(AV10*AN10),"",AV10*AN10)</f>
        <v>0</v>
      </c>
      <c r="AP10" s="34">
        <v>0</v>
      </c>
      <c r="AQ10" s="49">
        <v>0</v>
      </c>
      <c r="AR10" s="49">
        <v>0</v>
      </c>
      <c r="AS10" s="48">
        <f t="shared" ref="AS10" si="16">IF(ISERROR(AL10+AO10+AR10),"",AL10+AO10+AR10)</f>
        <v>0</v>
      </c>
      <c r="AT10" s="48">
        <f t="shared" si="2"/>
        <v>25.454545454545453</v>
      </c>
      <c r="AU10" s="52">
        <f t="shared" ref="AU10" si="17">IF(ISERROR((AV10-AT10)/AV10),"",(AV10-AT10)/AV10)</f>
        <v>0.33137521790004065</v>
      </c>
      <c r="AV10" s="53">
        <v>38.07</v>
      </c>
      <c r="AW10" s="45">
        <v>300</v>
      </c>
      <c r="AX10" s="51">
        <f t="shared" si="3"/>
        <v>7636.363636363636</v>
      </c>
      <c r="AY10" s="51">
        <f t="shared" si="4"/>
        <v>11421</v>
      </c>
      <c r="BA10" s="2"/>
      <c r="BB10" s="2"/>
    </row>
    <row r="11" spans="1:54" s="1" customFormat="1" ht="45.75" customHeight="1" x14ac:dyDescent="0.35">
      <c r="A11" s="34">
        <v>10</v>
      </c>
      <c r="B11" s="34"/>
      <c r="C11" s="34"/>
      <c r="D11" s="34"/>
      <c r="E11" s="34"/>
      <c r="F11" s="34" t="s">
        <v>51</v>
      </c>
      <c r="G11" s="34" t="s">
        <v>82</v>
      </c>
      <c r="H11" s="34" t="s">
        <v>83</v>
      </c>
      <c r="I11" s="34" t="s">
        <v>54</v>
      </c>
      <c r="J11" s="34" t="s">
        <v>84</v>
      </c>
      <c r="K11" s="34" t="s">
        <v>85</v>
      </c>
      <c r="L11" s="35" t="s">
        <v>57</v>
      </c>
      <c r="M11" s="34" t="s">
        <v>66</v>
      </c>
      <c r="N11" s="34"/>
      <c r="O11" s="34"/>
      <c r="P11" s="36" t="s">
        <v>86</v>
      </c>
      <c r="Q11" s="37"/>
      <c r="R11" s="34" t="s">
        <v>60</v>
      </c>
      <c r="S11" s="38">
        <v>112</v>
      </c>
      <c r="T11" s="39">
        <v>7.7</v>
      </c>
      <c r="U11" s="40">
        <f>S11/T11</f>
        <v>14.545454545454545</v>
      </c>
      <c r="V11" s="41">
        <f>U11</f>
        <v>14.545454545454545</v>
      </c>
      <c r="W11" s="42">
        <f>S11</f>
        <v>112</v>
      </c>
      <c r="X11" s="34" t="s">
        <v>61</v>
      </c>
      <c r="Y11" s="43">
        <v>60</v>
      </c>
      <c r="Z11" s="43">
        <v>50</v>
      </c>
      <c r="AA11" s="43">
        <v>35</v>
      </c>
      <c r="AB11" s="44">
        <v>8.1999999999999993</v>
      </c>
      <c r="AC11" s="45">
        <v>2</v>
      </c>
      <c r="AD11" s="46"/>
      <c r="AE11" s="47"/>
      <c r="AF11" s="34"/>
      <c r="AG11" s="48"/>
      <c r="AH11" s="34"/>
      <c r="AI11" s="49"/>
      <c r="AJ11" s="48"/>
      <c r="AK11" s="50">
        <v>0</v>
      </c>
      <c r="AL11" s="51">
        <f t="shared" si="0"/>
        <v>0</v>
      </c>
      <c r="AM11" s="34">
        <v>0</v>
      </c>
      <c r="AN11" s="50">
        <v>0</v>
      </c>
      <c r="AO11" s="51">
        <f t="shared" si="15"/>
        <v>0</v>
      </c>
      <c r="AP11" s="34">
        <v>0</v>
      </c>
      <c r="AQ11" s="49">
        <v>0</v>
      </c>
      <c r="AR11" s="49">
        <v>0</v>
      </c>
      <c r="AS11" s="48">
        <f>IF(ISERROR(AL11+AO11+AR11),"",AL11+AO11+AR11)</f>
        <v>0</v>
      </c>
      <c r="AT11" s="48">
        <f t="shared" si="2"/>
        <v>14.545454545454545</v>
      </c>
      <c r="AU11" s="52">
        <f>IF(ISERROR((AV11-AT11)/AV11),"",(AV11-AT11)/AV11)</f>
        <v>0.16883116883116886</v>
      </c>
      <c r="AV11" s="53">
        <v>17.5</v>
      </c>
      <c r="AW11" s="45">
        <v>250</v>
      </c>
      <c r="AX11" s="48">
        <f t="shared" si="3"/>
        <v>3636.363636363636</v>
      </c>
      <c r="AY11" s="48">
        <f t="shared" si="4"/>
        <v>4375</v>
      </c>
    </row>
    <row r="12" spans="1:54" s="1" customFormat="1" ht="45.75" customHeight="1" x14ac:dyDescent="0.35">
      <c r="A12" s="34">
        <v>11</v>
      </c>
      <c r="B12" s="34"/>
      <c r="C12" s="34"/>
      <c r="D12" s="34"/>
      <c r="E12" s="34"/>
      <c r="F12" s="34" t="s">
        <v>51</v>
      </c>
      <c r="G12" s="34" t="s">
        <v>82</v>
      </c>
      <c r="H12" s="34" t="s">
        <v>83</v>
      </c>
      <c r="I12" s="34" t="s">
        <v>54</v>
      </c>
      <c r="J12" s="34" t="s">
        <v>84</v>
      </c>
      <c r="K12" s="34" t="s">
        <v>85</v>
      </c>
      <c r="L12" s="35" t="s">
        <v>62</v>
      </c>
      <c r="M12" s="34" t="s">
        <v>66</v>
      </c>
      <c r="N12" s="34"/>
      <c r="O12" s="34"/>
      <c r="P12" s="36" t="s">
        <v>87</v>
      </c>
      <c r="Q12" s="37"/>
      <c r="R12" s="34" t="s">
        <v>60</v>
      </c>
      <c r="S12" s="38">
        <v>132</v>
      </c>
      <c r="T12" s="39">
        <v>7.7</v>
      </c>
      <c r="U12" s="40">
        <f t="shared" ref="U12:U13" si="18">S12/T12</f>
        <v>17.142857142857142</v>
      </c>
      <c r="V12" s="41">
        <f t="shared" ref="V12:V13" si="19">U12</f>
        <v>17.142857142857142</v>
      </c>
      <c r="W12" s="42">
        <f t="shared" ref="W12:W13" si="20">S12</f>
        <v>132</v>
      </c>
      <c r="X12" s="34" t="s">
        <v>61</v>
      </c>
      <c r="Y12" s="43">
        <v>60</v>
      </c>
      <c r="Z12" s="43">
        <v>50</v>
      </c>
      <c r="AA12" s="43">
        <v>35</v>
      </c>
      <c r="AB12" s="44">
        <v>9.6</v>
      </c>
      <c r="AC12" s="45">
        <v>2</v>
      </c>
      <c r="AD12" s="46"/>
      <c r="AE12" s="47"/>
      <c r="AF12" s="34"/>
      <c r="AG12" s="48"/>
      <c r="AH12" s="34"/>
      <c r="AI12" s="49"/>
      <c r="AJ12" s="48"/>
      <c r="AK12" s="50">
        <v>0</v>
      </c>
      <c r="AL12" s="51">
        <f t="shared" si="0"/>
        <v>0</v>
      </c>
      <c r="AM12" s="34">
        <v>0</v>
      </c>
      <c r="AN12" s="50">
        <v>0</v>
      </c>
      <c r="AO12" s="51">
        <f t="shared" si="15"/>
        <v>0</v>
      </c>
      <c r="AP12" s="34">
        <v>0</v>
      </c>
      <c r="AQ12" s="49">
        <v>0</v>
      </c>
      <c r="AR12" s="49">
        <v>0</v>
      </c>
      <c r="AS12" s="48">
        <f>IF(ISERROR(AL12+AO12+AR12),"",AL12+AO12+AR12)</f>
        <v>0</v>
      </c>
      <c r="AT12" s="48">
        <f t="shared" si="2"/>
        <v>17.142857142857142</v>
      </c>
      <c r="AU12" s="52">
        <f>IF(ISERROR((AV12-AT12)/AV12),"",(AV12-AT12)/AV12)</f>
        <v>0.20265780730897012</v>
      </c>
      <c r="AV12" s="53">
        <v>21.5</v>
      </c>
      <c r="AW12" s="45">
        <v>600</v>
      </c>
      <c r="AX12" s="48">
        <f t="shared" si="3"/>
        <v>10285.714285714286</v>
      </c>
      <c r="AY12" s="48">
        <f t="shared" si="4"/>
        <v>12900</v>
      </c>
    </row>
    <row r="13" spans="1:54" s="1" customFormat="1" ht="45.75" customHeight="1" x14ac:dyDescent="0.35">
      <c r="A13" s="34">
        <v>12</v>
      </c>
      <c r="B13" s="34"/>
      <c r="C13" s="34"/>
      <c r="D13" s="34"/>
      <c r="E13" s="34"/>
      <c r="F13" s="34" t="s">
        <v>51</v>
      </c>
      <c r="G13" s="34" t="s">
        <v>82</v>
      </c>
      <c r="H13" s="34" t="s">
        <v>83</v>
      </c>
      <c r="I13" s="34" t="s">
        <v>54</v>
      </c>
      <c r="J13" s="34" t="s">
        <v>84</v>
      </c>
      <c r="K13" s="34" t="s">
        <v>85</v>
      </c>
      <c r="L13" s="35" t="s">
        <v>64</v>
      </c>
      <c r="M13" s="34" t="s">
        <v>66</v>
      </c>
      <c r="N13" s="34"/>
      <c r="O13" s="34"/>
      <c r="P13" s="36" t="s">
        <v>88</v>
      </c>
      <c r="Q13" s="37"/>
      <c r="R13" s="34" t="s">
        <v>60</v>
      </c>
      <c r="S13" s="38">
        <v>148</v>
      </c>
      <c r="T13" s="39">
        <v>7.7</v>
      </c>
      <c r="U13" s="40">
        <f t="shared" si="18"/>
        <v>19.220779220779221</v>
      </c>
      <c r="V13" s="41">
        <f t="shared" si="19"/>
        <v>19.220779220779221</v>
      </c>
      <c r="W13" s="42">
        <f t="shared" si="20"/>
        <v>148</v>
      </c>
      <c r="X13" s="34" t="s">
        <v>61</v>
      </c>
      <c r="Y13" s="43">
        <v>60</v>
      </c>
      <c r="Z13" s="43">
        <v>50</v>
      </c>
      <c r="AA13" s="43">
        <v>35</v>
      </c>
      <c r="AB13" s="44">
        <v>12.2</v>
      </c>
      <c r="AC13" s="45">
        <v>2</v>
      </c>
      <c r="AD13" s="46"/>
      <c r="AE13" s="47"/>
      <c r="AF13" s="34"/>
      <c r="AG13" s="48"/>
      <c r="AH13" s="34"/>
      <c r="AI13" s="49"/>
      <c r="AJ13" s="48"/>
      <c r="AK13" s="50">
        <v>0</v>
      </c>
      <c r="AL13" s="51">
        <f t="shared" si="0"/>
        <v>0</v>
      </c>
      <c r="AM13" s="34">
        <v>0</v>
      </c>
      <c r="AN13" s="50">
        <v>0</v>
      </c>
      <c r="AO13" s="51">
        <f t="shared" si="15"/>
        <v>0</v>
      </c>
      <c r="AP13" s="34">
        <v>0</v>
      </c>
      <c r="AQ13" s="49">
        <v>0</v>
      </c>
      <c r="AR13" s="49">
        <v>0</v>
      </c>
      <c r="AS13" s="48">
        <f t="shared" ref="AS13" si="21">IF(ISERROR(AL13+AO13+AR13),"",AL13+AO13+AR13)</f>
        <v>0</v>
      </c>
      <c r="AT13" s="48">
        <f t="shared" si="2"/>
        <v>19.220779220779221</v>
      </c>
      <c r="AU13" s="52">
        <f t="shared" ref="AU13" si="22">IF(ISERROR((AV13-AT13)/AV13),"",(AV13-AT13)/AV13)</f>
        <v>0.19913419913419914</v>
      </c>
      <c r="AV13" s="53">
        <v>24</v>
      </c>
      <c r="AW13" s="45">
        <v>500</v>
      </c>
      <c r="AX13" s="48">
        <f t="shared" si="3"/>
        <v>9610.3896103896113</v>
      </c>
      <c r="AY13" s="48">
        <f t="shared" si="4"/>
        <v>12000</v>
      </c>
    </row>
    <row r="14" spans="1:54" s="1" customFormat="1" ht="45.75" customHeight="1" x14ac:dyDescent="0.35">
      <c r="A14" s="34">
        <v>13</v>
      </c>
      <c r="B14" s="34"/>
      <c r="C14" s="34"/>
      <c r="D14" s="34"/>
      <c r="E14" s="34"/>
      <c r="F14" s="34" t="s">
        <v>51</v>
      </c>
      <c r="G14" s="34" t="s">
        <v>82</v>
      </c>
      <c r="H14" s="34" t="s">
        <v>83</v>
      </c>
      <c r="I14" s="34" t="s">
        <v>54</v>
      </c>
      <c r="J14" s="34" t="s">
        <v>84</v>
      </c>
      <c r="K14" s="34" t="s">
        <v>85</v>
      </c>
      <c r="L14" s="35" t="s">
        <v>57</v>
      </c>
      <c r="M14" s="34" t="s">
        <v>89</v>
      </c>
      <c r="N14" s="34"/>
      <c r="O14" s="34"/>
      <c r="P14" s="36" t="s">
        <v>90</v>
      </c>
      <c r="Q14" s="37"/>
      <c r="R14" s="34" t="s">
        <v>60</v>
      </c>
      <c r="S14" s="38">
        <v>112</v>
      </c>
      <c r="T14" s="39">
        <v>7.7</v>
      </c>
      <c r="U14" s="40">
        <f>S14/T14</f>
        <v>14.545454545454545</v>
      </c>
      <c r="V14" s="41">
        <f>U14</f>
        <v>14.545454545454545</v>
      </c>
      <c r="W14" s="42">
        <f>S14</f>
        <v>112</v>
      </c>
      <c r="X14" s="34" t="s">
        <v>61</v>
      </c>
      <c r="Y14" s="43">
        <v>60</v>
      </c>
      <c r="Z14" s="43">
        <v>50</v>
      </c>
      <c r="AA14" s="43">
        <v>35</v>
      </c>
      <c r="AB14" s="44">
        <v>8.1999999999999993</v>
      </c>
      <c r="AC14" s="45">
        <v>2</v>
      </c>
      <c r="AD14" s="46"/>
      <c r="AE14" s="47"/>
      <c r="AF14" s="34"/>
      <c r="AG14" s="48"/>
      <c r="AH14" s="34"/>
      <c r="AI14" s="49"/>
      <c r="AJ14" s="48"/>
      <c r="AK14" s="50">
        <v>0</v>
      </c>
      <c r="AL14" s="51">
        <f t="shared" si="0"/>
        <v>0</v>
      </c>
      <c r="AM14" s="34">
        <v>0</v>
      </c>
      <c r="AN14" s="50">
        <v>0</v>
      </c>
      <c r="AO14" s="51">
        <f t="shared" si="15"/>
        <v>0</v>
      </c>
      <c r="AP14" s="34">
        <v>0</v>
      </c>
      <c r="AQ14" s="49">
        <v>0</v>
      </c>
      <c r="AR14" s="49">
        <v>0</v>
      </c>
      <c r="AS14" s="48">
        <f>IF(ISERROR(AL14+AO14+AR14),"",AL14+AO14+AR14)</f>
        <v>0</v>
      </c>
      <c r="AT14" s="48">
        <f t="shared" si="2"/>
        <v>14.545454545454545</v>
      </c>
      <c r="AU14" s="52">
        <f>IF(ISERROR((AV14-AT14)/AV14),"",(AV14-AT14)/AV14)</f>
        <v>0.16883116883116886</v>
      </c>
      <c r="AV14" s="53">
        <v>17.5</v>
      </c>
      <c r="AW14" s="45">
        <v>250</v>
      </c>
      <c r="AX14" s="48">
        <f t="shared" si="3"/>
        <v>3636.363636363636</v>
      </c>
      <c r="AY14" s="48">
        <f t="shared" si="4"/>
        <v>4375</v>
      </c>
    </row>
    <row r="15" spans="1:54" s="1" customFormat="1" ht="45.75" customHeight="1" x14ac:dyDescent="0.35">
      <c r="A15" s="34">
        <v>14</v>
      </c>
      <c r="B15" s="34"/>
      <c r="C15" s="34"/>
      <c r="D15" s="34"/>
      <c r="E15" s="34"/>
      <c r="F15" s="34" t="s">
        <v>51</v>
      </c>
      <c r="G15" s="34" t="s">
        <v>82</v>
      </c>
      <c r="H15" s="34" t="s">
        <v>83</v>
      </c>
      <c r="I15" s="34" t="s">
        <v>54</v>
      </c>
      <c r="J15" s="34" t="s">
        <v>84</v>
      </c>
      <c r="K15" s="34" t="s">
        <v>85</v>
      </c>
      <c r="L15" s="35" t="s">
        <v>62</v>
      </c>
      <c r="M15" s="34" t="s">
        <v>89</v>
      </c>
      <c r="N15" s="34"/>
      <c r="O15" s="34"/>
      <c r="P15" s="36" t="s">
        <v>91</v>
      </c>
      <c r="Q15" s="37"/>
      <c r="R15" s="34" t="s">
        <v>60</v>
      </c>
      <c r="S15" s="38">
        <v>132</v>
      </c>
      <c r="T15" s="39">
        <v>7.7</v>
      </c>
      <c r="U15" s="40">
        <f t="shared" ref="U15:U16" si="23">S15/T15</f>
        <v>17.142857142857142</v>
      </c>
      <c r="V15" s="41">
        <f t="shared" ref="V15:V16" si="24">U15</f>
        <v>17.142857142857142</v>
      </c>
      <c r="W15" s="42">
        <f t="shared" ref="W15:W16" si="25">S15</f>
        <v>132</v>
      </c>
      <c r="X15" s="34" t="s">
        <v>61</v>
      </c>
      <c r="Y15" s="43">
        <v>60</v>
      </c>
      <c r="Z15" s="43">
        <v>50</v>
      </c>
      <c r="AA15" s="43">
        <v>35</v>
      </c>
      <c r="AB15" s="44">
        <v>9.6</v>
      </c>
      <c r="AC15" s="45">
        <v>2</v>
      </c>
      <c r="AD15" s="46"/>
      <c r="AE15" s="47"/>
      <c r="AF15" s="34"/>
      <c r="AG15" s="48"/>
      <c r="AH15" s="34"/>
      <c r="AI15" s="49"/>
      <c r="AJ15" s="48"/>
      <c r="AK15" s="50">
        <v>0</v>
      </c>
      <c r="AL15" s="51">
        <f t="shared" si="0"/>
        <v>0</v>
      </c>
      <c r="AM15" s="34">
        <v>0</v>
      </c>
      <c r="AN15" s="50">
        <v>0</v>
      </c>
      <c r="AO15" s="51">
        <f t="shared" si="15"/>
        <v>0</v>
      </c>
      <c r="AP15" s="34">
        <v>0</v>
      </c>
      <c r="AQ15" s="49">
        <v>0</v>
      </c>
      <c r="AR15" s="49">
        <v>0</v>
      </c>
      <c r="AS15" s="48">
        <f>IF(ISERROR(AL15+AO15+AR15),"",AL15+AO15+AR15)</f>
        <v>0</v>
      </c>
      <c r="AT15" s="48">
        <f t="shared" si="2"/>
        <v>17.142857142857142</v>
      </c>
      <c r="AU15" s="52">
        <f>IF(ISERROR((AV15-AT15)/AV15),"",(AV15-AT15)/AV15)</f>
        <v>0.20265780730897012</v>
      </c>
      <c r="AV15" s="53">
        <v>21.5</v>
      </c>
      <c r="AW15" s="45">
        <v>600</v>
      </c>
      <c r="AX15" s="48">
        <f t="shared" si="3"/>
        <v>10285.714285714286</v>
      </c>
      <c r="AY15" s="48">
        <f t="shared" si="4"/>
        <v>12900</v>
      </c>
    </row>
    <row r="16" spans="1:54" s="1" customFormat="1" ht="45.75" customHeight="1" x14ac:dyDescent="0.35">
      <c r="A16" s="34">
        <v>15</v>
      </c>
      <c r="B16" s="34"/>
      <c r="C16" s="34"/>
      <c r="D16" s="34"/>
      <c r="E16" s="34"/>
      <c r="F16" s="34" t="s">
        <v>51</v>
      </c>
      <c r="G16" s="34" t="s">
        <v>82</v>
      </c>
      <c r="H16" s="34" t="s">
        <v>83</v>
      </c>
      <c r="I16" s="34" t="s">
        <v>54</v>
      </c>
      <c r="J16" s="34" t="s">
        <v>84</v>
      </c>
      <c r="K16" s="34" t="s">
        <v>85</v>
      </c>
      <c r="L16" s="35" t="s">
        <v>64</v>
      </c>
      <c r="M16" s="34" t="s">
        <v>89</v>
      </c>
      <c r="N16" s="34"/>
      <c r="O16" s="34"/>
      <c r="P16" s="36" t="s">
        <v>92</v>
      </c>
      <c r="Q16" s="37"/>
      <c r="R16" s="34" t="s">
        <v>60</v>
      </c>
      <c r="S16" s="38">
        <v>148</v>
      </c>
      <c r="T16" s="39">
        <v>7.7</v>
      </c>
      <c r="U16" s="40">
        <f t="shared" si="23"/>
        <v>19.220779220779221</v>
      </c>
      <c r="V16" s="41">
        <f t="shared" si="24"/>
        <v>19.220779220779221</v>
      </c>
      <c r="W16" s="42">
        <f t="shared" si="25"/>
        <v>148</v>
      </c>
      <c r="X16" s="34" t="s">
        <v>61</v>
      </c>
      <c r="Y16" s="43">
        <v>60</v>
      </c>
      <c r="Z16" s="43">
        <v>50</v>
      </c>
      <c r="AA16" s="43">
        <v>35</v>
      </c>
      <c r="AB16" s="44">
        <v>12.2</v>
      </c>
      <c r="AC16" s="45">
        <v>2</v>
      </c>
      <c r="AD16" s="46"/>
      <c r="AE16" s="47"/>
      <c r="AF16" s="34"/>
      <c r="AG16" s="48"/>
      <c r="AH16" s="34"/>
      <c r="AI16" s="49"/>
      <c r="AJ16" s="48"/>
      <c r="AK16" s="50">
        <v>0</v>
      </c>
      <c r="AL16" s="51">
        <f t="shared" si="0"/>
        <v>0</v>
      </c>
      <c r="AM16" s="34">
        <v>0</v>
      </c>
      <c r="AN16" s="50">
        <v>0</v>
      </c>
      <c r="AO16" s="51">
        <f t="shared" si="15"/>
        <v>0</v>
      </c>
      <c r="AP16" s="34">
        <v>0</v>
      </c>
      <c r="AQ16" s="49">
        <v>0</v>
      </c>
      <c r="AR16" s="49">
        <v>0</v>
      </c>
      <c r="AS16" s="48">
        <f t="shared" ref="AS16" si="26">IF(ISERROR(AL16+AO16+AR16),"",AL16+AO16+AR16)</f>
        <v>0</v>
      </c>
      <c r="AT16" s="48">
        <f t="shared" si="2"/>
        <v>19.220779220779221</v>
      </c>
      <c r="AU16" s="52">
        <f t="shared" ref="AU16" si="27">IF(ISERROR((AV16-AT16)/AV16),"",(AV16-AT16)/AV16)</f>
        <v>0.19913419913419914</v>
      </c>
      <c r="AV16" s="53">
        <v>24</v>
      </c>
      <c r="AW16" s="45">
        <v>500</v>
      </c>
      <c r="AX16" s="48">
        <f t="shared" si="3"/>
        <v>9610.3896103896113</v>
      </c>
      <c r="AY16" s="48">
        <f t="shared" si="4"/>
        <v>12000</v>
      </c>
    </row>
    <row r="17" spans="1:51" s="1" customFormat="1" ht="45.75" customHeight="1" x14ac:dyDescent="0.35">
      <c r="A17" s="34">
        <v>16</v>
      </c>
      <c r="B17" s="34"/>
      <c r="C17" s="34"/>
      <c r="D17" s="34"/>
      <c r="E17" s="34"/>
      <c r="F17" s="34" t="s">
        <v>51</v>
      </c>
      <c r="G17" s="34" t="s">
        <v>71</v>
      </c>
      <c r="H17" s="34" t="s">
        <v>53</v>
      </c>
      <c r="I17" s="34" t="s">
        <v>54</v>
      </c>
      <c r="J17" s="34" t="s">
        <v>93</v>
      </c>
      <c r="K17" s="34" t="s">
        <v>56</v>
      </c>
      <c r="L17" s="35" t="s">
        <v>57</v>
      </c>
      <c r="M17" s="34" t="s">
        <v>94</v>
      </c>
      <c r="N17" s="34"/>
      <c r="O17" s="34"/>
      <c r="P17" s="36" t="s">
        <v>95</v>
      </c>
      <c r="Q17" s="37"/>
      <c r="R17" s="34" t="s">
        <v>60</v>
      </c>
      <c r="S17" s="38">
        <v>160</v>
      </c>
      <c r="T17" s="39">
        <v>7.7</v>
      </c>
      <c r="U17" s="40">
        <f>S17/T17</f>
        <v>20.779220779220779</v>
      </c>
      <c r="V17" s="41">
        <f>U17</f>
        <v>20.779220779220779</v>
      </c>
      <c r="W17" s="42">
        <f>S17</f>
        <v>160</v>
      </c>
      <c r="X17" s="34" t="s">
        <v>61</v>
      </c>
      <c r="Y17" s="43">
        <v>60</v>
      </c>
      <c r="Z17" s="43">
        <v>50</v>
      </c>
      <c r="AA17" s="43">
        <v>35</v>
      </c>
      <c r="AB17" s="44">
        <v>8.1999999999999993</v>
      </c>
      <c r="AC17" s="45">
        <v>2</v>
      </c>
      <c r="AD17" s="46"/>
      <c r="AE17" s="47"/>
      <c r="AF17" s="34"/>
      <c r="AG17" s="48"/>
      <c r="AH17" s="34"/>
      <c r="AI17" s="49"/>
      <c r="AJ17" s="48"/>
      <c r="AK17" s="50">
        <v>0</v>
      </c>
      <c r="AL17" s="51">
        <f t="shared" si="0"/>
        <v>0</v>
      </c>
      <c r="AM17" s="34">
        <v>0</v>
      </c>
      <c r="AN17" s="50">
        <v>0</v>
      </c>
      <c r="AO17" s="51">
        <f t="shared" si="15"/>
        <v>0</v>
      </c>
      <c r="AP17" s="34">
        <v>0</v>
      </c>
      <c r="AQ17" s="49">
        <v>0</v>
      </c>
      <c r="AR17" s="49">
        <v>0</v>
      </c>
      <c r="AS17" s="48">
        <f>IF(ISERROR(AL17+AO17+AR17),"",AL17+AO17+AR17)</f>
        <v>0</v>
      </c>
      <c r="AT17" s="48">
        <f t="shared" si="2"/>
        <v>20.779220779220779</v>
      </c>
      <c r="AU17" s="52">
        <f>IF(ISERROR((AV17-AT17)/AV17),"",(AV17-AT17)/AV17)</f>
        <v>0.2007992007992008</v>
      </c>
      <c r="AV17" s="53">
        <v>26</v>
      </c>
      <c r="AW17" s="45">
        <v>200</v>
      </c>
      <c r="AX17" s="48">
        <f t="shared" si="3"/>
        <v>4155.8441558441555</v>
      </c>
      <c r="AY17" s="48">
        <f t="shared" si="4"/>
        <v>5200</v>
      </c>
    </row>
    <row r="18" spans="1:51" s="1" customFormat="1" ht="45.75" customHeight="1" x14ac:dyDescent="0.35">
      <c r="A18" s="34">
        <v>17</v>
      </c>
      <c r="B18" s="34"/>
      <c r="C18" s="34"/>
      <c r="D18" s="34"/>
      <c r="E18" s="34"/>
      <c r="F18" s="34" t="s">
        <v>51</v>
      </c>
      <c r="G18" s="34" t="s">
        <v>71</v>
      </c>
      <c r="H18" s="34" t="s">
        <v>53</v>
      </c>
      <c r="I18" s="34" t="s">
        <v>54</v>
      </c>
      <c r="J18" s="34" t="s">
        <v>93</v>
      </c>
      <c r="K18" s="34" t="s">
        <v>56</v>
      </c>
      <c r="L18" s="35" t="s">
        <v>62</v>
      </c>
      <c r="M18" s="34" t="s">
        <v>94</v>
      </c>
      <c r="N18" s="34"/>
      <c r="O18" s="34"/>
      <c r="P18" s="36" t="s">
        <v>96</v>
      </c>
      <c r="Q18" s="37"/>
      <c r="R18" s="34" t="s">
        <v>60</v>
      </c>
      <c r="S18" s="38">
        <v>188</v>
      </c>
      <c r="T18" s="39">
        <v>7.7</v>
      </c>
      <c r="U18" s="40">
        <f t="shared" ref="U18:U19" si="28">S18/T18</f>
        <v>24.415584415584416</v>
      </c>
      <c r="V18" s="41">
        <f t="shared" ref="V18:V19" si="29">U18</f>
        <v>24.415584415584416</v>
      </c>
      <c r="W18" s="42">
        <f t="shared" ref="W18:W19" si="30">S18</f>
        <v>188</v>
      </c>
      <c r="X18" s="34" t="s">
        <v>61</v>
      </c>
      <c r="Y18" s="43">
        <v>60</v>
      </c>
      <c r="Z18" s="43">
        <v>50</v>
      </c>
      <c r="AA18" s="43">
        <v>35</v>
      </c>
      <c r="AB18" s="44">
        <v>9.6</v>
      </c>
      <c r="AC18" s="45">
        <v>2</v>
      </c>
      <c r="AD18" s="46"/>
      <c r="AE18" s="47"/>
      <c r="AF18" s="34"/>
      <c r="AG18" s="48"/>
      <c r="AH18" s="34"/>
      <c r="AI18" s="49"/>
      <c r="AJ18" s="48"/>
      <c r="AK18" s="50">
        <v>0</v>
      </c>
      <c r="AL18" s="51">
        <f t="shared" si="0"/>
        <v>0</v>
      </c>
      <c r="AM18" s="34">
        <v>0</v>
      </c>
      <c r="AN18" s="50">
        <v>0</v>
      </c>
      <c r="AO18" s="51">
        <f t="shared" si="15"/>
        <v>0</v>
      </c>
      <c r="AP18" s="34">
        <v>0</v>
      </c>
      <c r="AQ18" s="49">
        <v>0</v>
      </c>
      <c r="AR18" s="49">
        <v>0</v>
      </c>
      <c r="AS18" s="48">
        <f>IF(ISERROR(AL18+AO18+AR18),"",AL18+AO18+AR18)</f>
        <v>0</v>
      </c>
      <c r="AT18" s="48">
        <f t="shared" si="2"/>
        <v>24.415584415584416</v>
      </c>
      <c r="AU18" s="52">
        <f>IF(ISERROR((AV18-AT18)/AV18),"",(AV18-AT18)/AV18)</f>
        <v>0.18614718614718614</v>
      </c>
      <c r="AV18" s="53">
        <v>30</v>
      </c>
      <c r="AW18" s="45">
        <v>400</v>
      </c>
      <c r="AX18" s="48">
        <f t="shared" si="3"/>
        <v>9766.2337662337668</v>
      </c>
      <c r="AY18" s="48">
        <f t="shared" si="4"/>
        <v>12000</v>
      </c>
    </row>
    <row r="19" spans="1:51" s="1" customFormat="1" ht="45.75" customHeight="1" x14ac:dyDescent="0.35">
      <c r="A19" s="34">
        <v>18</v>
      </c>
      <c r="B19" s="34"/>
      <c r="C19" s="34"/>
      <c r="D19" s="34"/>
      <c r="E19" s="34"/>
      <c r="F19" s="34" t="s">
        <v>51</v>
      </c>
      <c r="G19" s="34" t="s">
        <v>71</v>
      </c>
      <c r="H19" s="34" t="s">
        <v>53</v>
      </c>
      <c r="I19" s="34" t="s">
        <v>54</v>
      </c>
      <c r="J19" s="34" t="s">
        <v>93</v>
      </c>
      <c r="K19" s="34" t="s">
        <v>56</v>
      </c>
      <c r="L19" s="35" t="s">
        <v>64</v>
      </c>
      <c r="M19" s="34" t="s">
        <v>94</v>
      </c>
      <c r="N19" s="34"/>
      <c r="O19" s="34"/>
      <c r="P19" s="36" t="s">
        <v>97</v>
      </c>
      <c r="Q19" s="37"/>
      <c r="R19" s="34" t="s">
        <v>60</v>
      </c>
      <c r="S19" s="38">
        <v>206</v>
      </c>
      <c r="T19" s="39">
        <v>7.7</v>
      </c>
      <c r="U19" s="40">
        <f t="shared" si="28"/>
        <v>26.753246753246753</v>
      </c>
      <c r="V19" s="41">
        <f t="shared" si="29"/>
        <v>26.753246753246753</v>
      </c>
      <c r="W19" s="42">
        <f t="shared" si="30"/>
        <v>206</v>
      </c>
      <c r="X19" s="34" t="s">
        <v>61</v>
      </c>
      <c r="Y19" s="43">
        <v>60</v>
      </c>
      <c r="Z19" s="43">
        <v>50</v>
      </c>
      <c r="AA19" s="43">
        <v>35</v>
      </c>
      <c r="AB19" s="44">
        <v>12.2</v>
      </c>
      <c r="AC19" s="45">
        <v>2</v>
      </c>
      <c r="AD19" s="46"/>
      <c r="AE19" s="47"/>
      <c r="AF19" s="34"/>
      <c r="AG19" s="48"/>
      <c r="AH19" s="34"/>
      <c r="AI19" s="49"/>
      <c r="AJ19" s="48"/>
      <c r="AK19" s="50">
        <v>0</v>
      </c>
      <c r="AL19" s="51">
        <f t="shared" si="0"/>
        <v>0</v>
      </c>
      <c r="AM19" s="34">
        <v>0</v>
      </c>
      <c r="AN19" s="50">
        <v>0</v>
      </c>
      <c r="AO19" s="51">
        <f t="shared" si="15"/>
        <v>0</v>
      </c>
      <c r="AP19" s="34">
        <v>0</v>
      </c>
      <c r="AQ19" s="49">
        <v>0</v>
      </c>
      <c r="AR19" s="49">
        <v>0</v>
      </c>
      <c r="AS19" s="48">
        <f t="shared" ref="AS19" si="31">IF(ISERROR(AL19+AO19+AR19),"",AL19+AO19+AR19)</f>
        <v>0</v>
      </c>
      <c r="AT19" s="48">
        <f t="shared" si="2"/>
        <v>26.753246753246753</v>
      </c>
      <c r="AU19" s="52">
        <f t="shared" ref="AU19" si="32">IF(ISERROR((AV19-AT19)/AV19),"",(AV19-AT19)/AV19)</f>
        <v>0.2131398013750955</v>
      </c>
      <c r="AV19" s="53">
        <v>34</v>
      </c>
      <c r="AW19" s="45">
        <v>350</v>
      </c>
      <c r="AX19" s="48">
        <f t="shared" si="3"/>
        <v>9363.636363636364</v>
      </c>
      <c r="AY19" s="48">
        <f t="shared" si="4"/>
        <v>11900</v>
      </c>
    </row>
    <row r="20" spans="1:51" s="1" customFormat="1" ht="45.75" customHeight="1" x14ac:dyDescent="0.35">
      <c r="A20" s="34">
        <v>19</v>
      </c>
      <c r="B20" s="34"/>
      <c r="C20" s="34"/>
      <c r="D20" s="34"/>
      <c r="E20" s="34"/>
      <c r="F20" s="34" t="s">
        <v>51</v>
      </c>
      <c r="G20" s="34" t="s">
        <v>98</v>
      </c>
      <c r="H20" s="34" t="s">
        <v>83</v>
      </c>
      <c r="I20" s="34" t="s">
        <v>54</v>
      </c>
      <c r="J20" s="34" t="s">
        <v>99</v>
      </c>
      <c r="K20" s="34" t="s">
        <v>85</v>
      </c>
      <c r="L20" s="35" t="s">
        <v>57</v>
      </c>
      <c r="M20" s="34" t="s">
        <v>100</v>
      </c>
      <c r="N20" s="34"/>
      <c r="O20" s="34"/>
      <c r="P20" s="36" t="s">
        <v>101</v>
      </c>
      <c r="Q20" s="37"/>
      <c r="R20" s="34" t="s">
        <v>60</v>
      </c>
      <c r="S20" s="38">
        <v>100</v>
      </c>
      <c r="T20" s="39">
        <v>7.7</v>
      </c>
      <c r="U20" s="40">
        <f>S20/T20</f>
        <v>12.987012987012987</v>
      </c>
      <c r="V20" s="41">
        <f>U20</f>
        <v>12.987012987012987</v>
      </c>
      <c r="W20" s="42">
        <f>S20</f>
        <v>100</v>
      </c>
      <c r="X20" s="34" t="s">
        <v>61</v>
      </c>
      <c r="Y20" s="43">
        <v>60</v>
      </c>
      <c r="Z20" s="43">
        <v>50</v>
      </c>
      <c r="AA20" s="43">
        <v>35</v>
      </c>
      <c r="AB20" s="44">
        <v>8.1999999999999993</v>
      </c>
      <c r="AC20" s="45">
        <v>2</v>
      </c>
      <c r="AD20" s="46"/>
      <c r="AE20" s="47"/>
      <c r="AF20" s="34"/>
      <c r="AG20" s="48"/>
      <c r="AH20" s="34"/>
      <c r="AI20" s="49"/>
      <c r="AJ20" s="48"/>
      <c r="AK20" s="50">
        <v>0</v>
      </c>
      <c r="AL20" s="51">
        <f t="shared" si="0"/>
        <v>0</v>
      </c>
      <c r="AM20" s="34">
        <v>0</v>
      </c>
      <c r="AN20" s="50">
        <v>0</v>
      </c>
      <c r="AO20" s="51">
        <f t="shared" si="15"/>
        <v>0</v>
      </c>
      <c r="AP20" s="34">
        <v>0</v>
      </c>
      <c r="AQ20" s="49">
        <v>0</v>
      </c>
      <c r="AR20" s="49">
        <v>0</v>
      </c>
      <c r="AS20" s="48">
        <f>IF(ISERROR(AL20+AO20+AR20),"",AL20+AO20+AR20)</f>
        <v>0</v>
      </c>
      <c r="AT20" s="48">
        <f t="shared" si="2"/>
        <v>12.987012987012987</v>
      </c>
      <c r="AU20" s="52">
        <f>IF(ISERROR((AV20-AT20)/AV20),"",(AV20-AT20)/AV20)</f>
        <v>0.23605805958747136</v>
      </c>
      <c r="AV20" s="53">
        <v>17</v>
      </c>
      <c r="AW20" s="45">
        <v>200</v>
      </c>
      <c r="AX20" s="48">
        <f t="shared" si="3"/>
        <v>2597.4025974025972</v>
      </c>
      <c r="AY20" s="48">
        <f t="shared" si="4"/>
        <v>3400</v>
      </c>
    </row>
    <row r="21" spans="1:51" s="1" customFormat="1" ht="45.75" customHeight="1" x14ac:dyDescent="0.35">
      <c r="A21" s="34">
        <v>20</v>
      </c>
      <c r="B21" s="34"/>
      <c r="C21" s="34"/>
      <c r="D21" s="34"/>
      <c r="E21" s="34"/>
      <c r="F21" s="34" t="s">
        <v>51</v>
      </c>
      <c r="G21" s="34" t="s">
        <v>98</v>
      </c>
      <c r="H21" s="34" t="s">
        <v>83</v>
      </c>
      <c r="I21" s="34" t="s">
        <v>54</v>
      </c>
      <c r="J21" s="34" t="s">
        <v>99</v>
      </c>
      <c r="K21" s="34" t="s">
        <v>85</v>
      </c>
      <c r="L21" s="35" t="s">
        <v>62</v>
      </c>
      <c r="M21" s="34" t="s">
        <v>100</v>
      </c>
      <c r="N21" s="34"/>
      <c r="O21" s="34"/>
      <c r="P21" s="36" t="s">
        <v>102</v>
      </c>
      <c r="Q21" s="37"/>
      <c r="R21" s="34" t="s">
        <v>60</v>
      </c>
      <c r="S21" s="38">
        <v>120</v>
      </c>
      <c r="T21" s="39">
        <v>7.7</v>
      </c>
      <c r="U21" s="40">
        <f t="shared" ref="U21:U22" si="33">S21/T21</f>
        <v>15.584415584415584</v>
      </c>
      <c r="V21" s="41">
        <f t="shared" ref="V21:V22" si="34">U21</f>
        <v>15.584415584415584</v>
      </c>
      <c r="W21" s="42">
        <f t="shared" ref="W21:W22" si="35">S21</f>
        <v>120</v>
      </c>
      <c r="X21" s="34" t="s">
        <v>61</v>
      </c>
      <c r="Y21" s="43">
        <v>60</v>
      </c>
      <c r="Z21" s="43">
        <v>50</v>
      </c>
      <c r="AA21" s="43">
        <v>35</v>
      </c>
      <c r="AB21" s="44">
        <v>9.6</v>
      </c>
      <c r="AC21" s="45">
        <v>2</v>
      </c>
      <c r="AD21" s="46"/>
      <c r="AE21" s="47"/>
      <c r="AF21" s="34"/>
      <c r="AG21" s="48"/>
      <c r="AH21" s="34"/>
      <c r="AI21" s="49"/>
      <c r="AJ21" s="48"/>
      <c r="AK21" s="50">
        <v>0</v>
      </c>
      <c r="AL21" s="51">
        <f t="shared" si="0"/>
        <v>0</v>
      </c>
      <c r="AM21" s="34">
        <v>0</v>
      </c>
      <c r="AN21" s="50">
        <v>0</v>
      </c>
      <c r="AO21" s="51">
        <f t="shared" si="15"/>
        <v>0</v>
      </c>
      <c r="AP21" s="34">
        <v>0</v>
      </c>
      <c r="AQ21" s="49">
        <v>0</v>
      </c>
      <c r="AR21" s="49">
        <v>0</v>
      </c>
      <c r="AS21" s="48">
        <f>IF(ISERROR(AL21+AO21+AR21),"",AL21+AO21+AR21)</f>
        <v>0</v>
      </c>
      <c r="AT21" s="48">
        <f t="shared" si="2"/>
        <v>15.584415584415584</v>
      </c>
      <c r="AU21" s="52">
        <f>IF(ISERROR((AV21-AT21)/AV21),"",(AV21-AT21)/AV21)</f>
        <v>0.25788497217068646</v>
      </c>
      <c r="AV21" s="53">
        <v>21</v>
      </c>
      <c r="AW21" s="45">
        <v>400</v>
      </c>
      <c r="AX21" s="48">
        <f t="shared" si="3"/>
        <v>6233.7662337662341</v>
      </c>
      <c r="AY21" s="48">
        <f t="shared" si="4"/>
        <v>8400</v>
      </c>
    </row>
    <row r="22" spans="1:51" s="1" customFormat="1" ht="45.75" customHeight="1" x14ac:dyDescent="0.35">
      <c r="A22" s="34">
        <v>21</v>
      </c>
      <c r="B22" s="34"/>
      <c r="C22" s="34"/>
      <c r="D22" s="34"/>
      <c r="E22" s="34"/>
      <c r="F22" s="34" t="s">
        <v>51</v>
      </c>
      <c r="G22" s="34" t="s">
        <v>98</v>
      </c>
      <c r="H22" s="34" t="s">
        <v>83</v>
      </c>
      <c r="I22" s="34" t="s">
        <v>54</v>
      </c>
      <c r="J22" s="34" t="s">
        <v>99</v>
      </c>
      <c r="K22" s="34" t="s">
        <v>85</v>
      </c>
      <c r="L22" s="35" t="s">
        <v>64</v>
      </c>
      <c r="M22" s="34" t="s">
        <v>100</v>
      </c>
      <c r="N22" s="34"/>
      <c r="O22" s="34"/>
      <c r="P22" s="36" t="s">
        <v>103</v>
      </c>
      <c r="Q22" s="37"/>
      <c r="R22" s="34" t="s">
        <v>60</v>
      </c>
      <c r="S22" s="38">
        <v>143</v>
      </c>
      <c r="T22" s="39">
        <v>7.7</v>
      </c>
      <c r="U22" s="40">
        <f t="shared" si="33"/>
        <v>18.571428571428569</v>
      </c>
      <c r="V22" s="41">
        <f t="shared" si="34"/>
        <v>18.571428571428569</v>
      </c>
      <c r="W22" s="42">
        <f t="shared" si="35"/>
        <v>143</v>
      </c>
      <c r="X22" s="34" t="s">
        <v>61</v>
      </c>
      <c r="Y22" s="43">
        <v>60</v>
      </c>
      <c r="Z22" s="43">
        <v>50</v>
      </c>
      <c r="AA22" s="43">
        <v>35</v>
      </c>
      <c r="AB22" s="44">
        <v>12.2</v>
      </c>
      <c r="AC22" s="45">
        <v>2</v>
      </c>
      <c r="AD22" s="46"/>
      <c r="AE22" s="47"/>
      <c r="AF22" s="34"/>
      <c r="AG22" s="48"/>
      <c r="AH22" s="34"/>
      <c r="AI22" s="49"/>
      <c r="AJ22" s="48"/>
      <c r="AK22" s="50">
        <v>0</v>
      </c>
      <c r="AL22" s="51">
        <f t="shared" si="0"/>
        <v>0</v>
      </c>
      <c r="AM22" s="34">
        <v>0</v>
      </c>
      <c r="AN22" s="50">
        <v>0</v>
      </c>
      <c r="AO22" s="51">
        <f t="shared" si="15"/>
        <v>0</v>
      </c>
      <c r="AP22" s="34">
        <v>0</v>
      </c>
      <c r="AQ22" s="49">
        <v>0</v>
      </c>
      <c r="AR22" s="49">
        <v>0</v>
      </c>
      <c r="AS22" s="48">
        <f t="shared" ref="AS22" si="36">IF(ISERROR(AL22+AO22+AR22),"",AL22+AO22+AR22)</f>
        <v>0</v>
      </c>
      <c r="AT22" s="48">
        <f t="shared" si="2"/>
        <v>18.571428571428569</v>
      </c>
      <c r="AU22" s="52">
        <f t="shared" ref="AU22" si="37">IF(ISERROR((AV22-AT22)/AV22),"",(AV22-AT22)/AV22)</f>
        <v>0.25714285714285723</v>
      </c>
      <c r="AV22" s="53">
        <v>25</v>
      </c>
      <c r="AW22" s="45">
        <v>300</v>
      </c>
      <c r="AX22" s="48">
        <f t="shared" si="3"/>
        <v>5571.4285714285706</v>
      </c>
      <c r="AY22" s="48">
        <f t="shared" si="4"/>
        <v>7500</v>
      </c>
    </row>
    <row r="23" spans="1:51" s="1" customFormat="1" ht="45.75" customHeight="1" x14ac:dyDescent="0.35">
      <c r="A23" s="34">
        <v>19</v>
      </c>
      <c r="B23" s="34"/>
      <c r="C23" s="34"/>
      <c r="D23" s="34"/>
      <c r="E23" s="34"/>
      <c r="F23" s="34" t="s">
        <v>51</v>
      </c>
      <c r="G23" s="34" t="s">
        <v>98</v>
      </c>
      <c r="H23" s="34" t="s">
        <v>83</v>
      </c>
      <c r="I23" s="34" t="s">
        <v>54</v>
      </c>
      <c r="J23" s="34" t="s">
        <v>99</v>
      </c>
      <c r="K23" s="34" t="s">
        <v>85</v>
      </c>
      <c r="L23" s="35" t="s">
        <v>57</v>
      </c>
      <c r="M23" s="34" t="s">
        <v>104</v>
      </c>
      <c r="N23" s="34"/>
      <c r="O23" s="34"/>
      <c r="P23" s="36" t="s">
        <v>105</v>
      </c>
      <c r="Q23" s="37"/>
      <c r="R23" s="34" t="s">
        <v>60</v>
      </c>
      <c r="S23" s="38">
        <v>100</v>
      </c>
      <c r="T23" s="39">
        <v>7.7</v>
      </c>
      <c r="U23" s="40">
        <f>S23/T23</f>
        <v>12.987012987012987</v>
      </c>
      <c r="V23" s="41">
        <f>U23</f>
        <v>12.987012987012987</v>
      </c>
      <c r="W23" s="42">
        <f>S23</f>
        <v>100</v>
      </c>
      <c r="X23" s="34" t="s">
        <v>61</v>
      </c>
      <c r="Y23" s="43">
        <v>60</v>
      </c>
      <c r="Z23" s="43">
        <v>50</v>
      </c>
      <c r="AA23" s="43">
        <v>35</v>
      </c>
      <c r="AB23" s="44">
        <v>8.1999999999999993</v>
      </c>
      <c r="AC23" s="45">
        <v>2</v>
      </c>
      <c r="AD23" s="46"/>
      <c r="AE23" s="47"/>
      <c r="AF23" s="34"/>
      <c r="AG23" s="48"/>
      <c r="AH23" s="34"/>
      <c r="AI23" s="49"/>
      <c r="AJ23" s="48"/>
      <c r="AK23" s="50">
        <v>0</v>
      </c>
      <c r="AL23" s="51">
        <f t="shared" si="0"/>
        <v>0</v>
      </c>
      <c r="AM23" s="34">
        <v>0</v>
      </c>
      <c r="AN23" s="50">
        <v>0</v>
      </c>
      <c r="AO23" s="51">
        <f t="shared" si="15"/>
        <v>0</v>
      </c>
      <c r="AP23" s="34">
        <v>0</v>
      </c>
      <c r="AQ23" s="49">
        <v>0</v>
      </c>
      <c r="AR23" s="49">
        <v>0</v>
      </c>
      <c r="AS23" s="48">
        <f>IF(ISERROR(AL23+AO23+AR23),"",AL23+AO23+AR23)</f>
        <v>0</v>
      </c>
      <c r="AT23" s="48">
        <f t="shared" si="2"/>
        <v>12.987012987012987</v>
      </c>
      <c r="AU23" s="52">
        <f>IF(ISERROR((AV23-AT23)/AV23),"",(AV23-AT23)/AV23)</f>
        <v>0.23605805958747136</v>
      </c>
      <c r="AV23" s="53">
        <v>17</v>
      </c>
      <c r="AW23" s="45">
        <v>250</v>
      </c>
      <c r="AX23" s="48">
        <f t="shared" si="3"/>
        <v>3246.7532467532469</v>
      </c>
      <c r="AY23" s="48">
        <f t="shared" si="4"/>
        <v>4250</v>
      </c>
    </row>
    <row r="24" spans="1:51" s="1" customFormat="1" ht="45.75" customHeight="1" x14ac:dyDescent="0.35">
      <c r="A24" s="34">
        <v>20</v>
      </c>
      <c r="B24" s="34"/>
      <c r="C24" s="34"/>
      <c r="D24" s="34"/>
      <c r="E24" s="34"/>
      <c r="F24" s="34" t="s">
        <v>51</v>
      </c>
      <c r="G24" s="34" t="s">
        <v>98</v>
      </c>
      <c r="H24" s="34" t="s">
        <v>83</v>
      </c>
      <c r="I24" s="34" t="s">
        <v>54</v>
      </c>
      <c r="J24" s="34" t="s">
        <v>99</v>
      </c>
      <c r="K24" s="34" t="s">
        <v>85</v>
      </c>
      <c r="L24" s="35" t="s">
        <v>62</v>
      </c>
      <c r="M24" s="34" t="s">
        <v>104</v>
      </c>
      <c r="N24" s="34"/>
      <c r="O24" s="34"/>
      <c r="P24" s="36" t="s">
        <v>106</v>
      </c>
      <c r="Q24" s="37"/>
      <c r="R24" s="34" t="s">
        <v>60</v>
      </c>
      <c r="S24" s="38">
        <v>120</v>
      </c>
      <c r="T24" s="39">
        <v>7.7</v>
      </c>
      <c r="U24" s="40">
        <f t="shared" ref="U24:U25" si="38">S24/T24</f>
        <v>15.584415584415584</v>
      </c>
      <c r="V24" s="41">
        <f t="shared" ref="V24:V25" si="39">U24</f>
        <v>15.584415584415584</v>
      </c>
      <c r="W24" s="42">
        <f t="shared" ref="W24:W25" si="40">S24</f>
        <v>120</v>
      </c>
      <c r="X24" s="34" t="s">
        <v>61</v>
      </c>
      <c r="Y24" s="43">
        <v>60</v>
      </c>
      <c r="Z24" s="43">
        <v>50</v>
      </c>
      <c r="AA24" s="43">
        <v>35</v>
      </c>
      <c r="AB24" s="44">
        <v>9.6</v>
      </c>
      <c r="AC24" s="45">
        <v>2</v>
      </c>
      <c r="AD24" s="46"/>
      <c r="AE24" s="47"/>
      <c r="AF24" s="34"/>
      <c r="AG24" s="48"/>
      <c r="AH24" s="34"/>
      <c r="AI24" s="49"/>
      <c r="AJ24" s="48"/>
      <c r="AK24" s="50">
        <v>0</v>
      </c>
      <c r="AL24" s="51">
        <f t="shared" si="0"/>
        <v>0</v>
      </c>
      <c r="AM24" s="34">
        <v>0</v>
      </c>
      <c r="AN24" s="50">
        <v>0</v>
      </c>
      <c r="AO24" s="51">
        <f t="shared" si="15"/>
        <v>0</v>
      </c>
      <c r="AP24" s="34">
        <v>0</v>
      </c>
      <c r="AQ24" s="49">
        <v>0</v>
      </c>
      <c r="AR24" s="49">
        <v>0</v>
      </c>
      <c r="AS24" s="48">
        <f>IF(ISERROR(AL24+AO24+AR24),"",AL24+AO24+AR24)</f>
        <v>0</v>
      </c>
      <c r="AT24" s="48">
        <f t="shared" si="2"/>
        <v>15.584415584415584</v>
      </c>
      <c r="AU24" s="52">
        <f>IF(ISERROR((AV24-AT24)/AV24),"",(AV24-AT24)/AV24)</f>
        <v>0.25788497217068646</v>
      </c>
      <c r="AV24" s="53">
        <v>21</v>
      </c>
      <c r="AW24" s="45">
        <v>550</v>
      </c>
      <c r="AX24" s="48">
        <f t="shared" si="3"/>
        <v>8571.4285714285706</v>
      </c>
      <c r="AY24" s="48">
        <f t="shared" si="4"/>
        <v>11550</v>
      </c>
    </row>
    <row r="25" spans="1:51" s="1" customFormat="1" ht="45.75" customHeight="1" x14ac:dyDescent="0.35">
      <c r="A25" s="34">
        <v>21</v>
      </c>
      <c r="B25" s="34"/>
      <c r="C25" s="34"/>
      <c r="D25" s="34"/>
      <c r="E25" s="34"/>
      <c r="F25" s="34" t="s">
        <v>51</v>
      </c>
      <c r="G25" s="34" t="s">
        <v>98</v>
      </c>
      <c r="H25" s="34" t="s">
        <v>83</v>
      </c>
      <c r="I25" s="34" t="s">
        <v>54</v>
      </c>
      <c r="J25" s="34" t="s">
        <v>99</v>
      </c>
      <c r="K25" s="34" t="s">
        <v>85</v>
      </c>
      <c r="L25" s="35" t="s">
        <v>64</v>
      </c>
      <c r="M25" s="34" t="s">
        <v>104</v>
      </c>
      <c r="N25" s="34"/>
      <c r="O25" s="34"/>
      <c r="P25" s="36" t="s">
        <v>107</v>
      </c>
      <c r="Q25" s="37"/>
      <c r="R25" s="34" t="s">
        <v>60</v>
      </c>
      <c r="S25" s="38">
        <v>143</v>
      </c>
      <c r="T25" s="39">
        <v>7.7</v>
      </c>
      <c r="U25" s="40">
        <f t="shared" si="38"/>
        <v>18.571428571428569</v>
      </c>
      <c r="V25" s="41">
        <f t="shared" si="39"/>
        <v>18.571428571428569</v>
      </c>
      <c r="W25" s="42">
        <f t="shared" si="40"/>
        <v>143</v>
      </c>
      <c r="X25" s="34" t="s">
        <v>61</v>
      </c>
      <c r="Y25" s="43">
        <v>60</v>
      </c>
      <c r="Z25" s="43">
        <v>50</v>
      </c>
      <c r="AA25" s="43">
        <v>35</v>
      </c>
      <c r="AB25" s="44">
        <v>12.2</v>
      </c>
      <c r="AC25" s="45">
        <v>2</v>
      </c>
      <c r="AD25" s="46"/>
      <c r="AE25" s="47"/>
      <c r="AF25" s="34"/>
      <c r="AG25" s="48"/>
      <c r="AH25" s="34"/>
      <c r="AI25" s="49"/>
      <c r="AJ25" s="48"/>
      <c r="AK25" s="50">
        <v>0</v>
      </c>
      <c r="AL25" s="51">
        <f t="shared" si="0"/>
        <v>0</v>
      </c>
      <c r="AM25" s="34">
        <v>0</v>
      </c>
      <c r="AN25" s="50">
        <v>0</v>
      </c>
      <c r="AO25" s="51">
        <f t="shared" si="15"/>
        <v>0</v>
      </c>
      <c r="AP25" s="34">
        <v>0</v>
      </c>
      <c r="AQ25" s="49">
        <v>0</v>
      </c>
      <c r="AR25" s="49">
        <v>0</v>
      </c>
      <c r="AS25" s="48">
        <f t="shared" ref="AS25" si="41">IF(ISERROR(AL25+AO25+AR25),"",AL25+AO25+AR25)</f>
        <v>0</v>
      </c>
      <c r="AT25" s="48">
        <f t="shared" si="2"/>
        <v>18.571428571428569</v>
      </c>
      <c r="AU25" s="52">
        <f t="shared" ref="AU25" si="42">IF(ISERROR((AV25-AT25)/AV25),"",(AV25-AT25)/AV25)</f>
        <v>0.25714285714285723</v>
      </c>
      <c r="AV25" s="53">
        <v>25</v>
      </c>
      <c r="AW25" s="45">
        <v>450</v>
      </c>
      <c r="AX25" s="48">
        <f t="shared" si="3"/>
        <v>8357.1428571428569</v>
      </c>
      <c r="AY25" s="48">
        <f t="shared" si="4"/>
        <v>11250</v>
      </c>
    </row>
  </sheetData>
  <sheetProtection insertRows="0" deleteRows="0" sort="0"/>
  <protectedRanges>
    <protectedRange sqref="AM2:AM25 AP24:AQ25 A2:K25 M2:O25 AR4:AW4 AP2:AS2 AU2:AW3 A26:J263 AR3:AS3 AR9:AS9 AU9 AR8:AU8 AP3:AQ4 AR10:AU10 AV8:AW10 AR7:AW7 AP5:AS5 AU5:AW6 AR6:AS6 AP6:AQ10 M26:AW263 AR13:AW13 AP11:AS11 AU11:AW12 AR12:AS12 AP12:AQ13 AR16:AW16 AP14:AS14 AU14:AW15 AR15:AS15 AP15:AQ16 AR19:AW19 AP17:AS17 AU17:AW18 AR18:AS18 AP18:AQ19 AR22:AW22 AP20:AS20 AU20:AW21 AR21:AS21 AP21:AQ22 R2:AJ25 AR25:AW25 AP23:AS23 AU23:AW24 AR24:AS24" name="Range1"/>
    <protectedRange sqref="K26:K268" name="Range1_1"/>
    <protectedRange sqref="L2:L263" name="Range1_2"/>
    <protectedRange sqref="AL8" name="Range1_3"/>
    <protectedRange sqref="AL4 AL10 AL7 AL13 AL16 AL19 AL22 AL25" name="Range1_4"/>
    <protectedRange sqref="AN2:AO25" name="Range1_5"/>
    <protectedRange sqref="AT2:AT3 AT9 AT5:AT6 AT11:AT12 AT14:AT15 AT17:AT18 AT20:AT21 AT23:AT24" name="Range1_6"/>
    <protectedRange sqref="AK2:AL2 AL3 AL9 AK3:AK4 AK5:AL5 AL6 AK6:AK10 AK11:AL11 AL12 AK12:AK13 AK14:AL14 AL15 AK15:AK16 AK17:AL17 AL18 AK18:AK19 AK20:AL20 AL21 AK21:AK22 AK23:AL23 AL24 AK24:AK25" name="Range1_7"/>
    <protectedRange sqref="Q2:Q25" name="Range1_9"/>
    <protectedRange sqref="P2:P25" name="Range1_8_1_1_2"/>
  </protectedRange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2026-04-22T03:18:42Z</dcterms:created>
  <dcterms:modified xsi:type="dcterms:W3CDTF">2026-04-22T03:19:23Z</dcterms:modified>
</cp:coreProperties>
</file>