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857"/>
  </bookViews>
  <sheets>
    <sheet name="Item" sheetId="10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Item!$A$1:$BD$37</definedName>
    <definedName name="ACC" localSheetId="0">'[1]Internal Commitment'!#REF!</definedName>
    <definedName name="ACC">#REF!</definedName>
    <definedName name="Acol" localSheetId="0">#REF!</definedName>
    <definedName name="Acol">#REF!</definedName>
    <definedName name="AD">'[2]other data'!$T$2:$T$5</definedName>
    <definedName name="ADUL" localSheetId="0">'[1]Internal Commitment'!#REF!</definedName>
    <definedName name="ADUL">#REF!</definedName>
    <definedName name="ALLOCATE">[3]comments!$F$3:$F$21</definedName>
    <definedName name="APL" localSheetId="0">'[1]Internal Commitment'!#REF!</definedName>
    <definedName name="APL">#REF!</definedName>
    <definedName name="ART" localSheetId="0">'[1]Internal Commitment'!#REF!</definedName>
    <definedName name="ART">#REF!</definedName>
    <definedName name="Artwork" localSheetId="0">#REF!</definedName>
    <definedName name="Artwork">#REF!</definedName>
    <definedName name="as">'[4]1-Import Product Data Sheet'!$X$2</definedName>
    <definedName name="AssortedSKU_Range" localSheetId="0">[5]Mapping!$J$2:$J$3</definedName>
    <definedName name="AssortedSKU_Range">[6]Mapping!$J$2:$J$3</definedName>
    <definedName name="ATotalsPos" localSheetId="0">#REF!</definedName>
    <definedName name="ATotalsPos">#REF!</definedName>
    <definedName name="BASI" localSheetId="0">'[1]Internal Commitment'!#REF!</definedName>
    <definedName name="BASI">#REF!</definedName>
    <definedName name="BATH" localSheetId="0">'[1]Internal Commitment'!#REF!</definedName>
    <definedName name="BATH">#REF!</definedName>
    <definedName name="Bath_Accessories" localSheetId="0">#REF!</definedName>
    <definedName name="Bath_Accessories">#REF!</definedName>
    <definedName name="Bath_Rugs" localSheetId="0">#REF!</definedName>
    <definedName name="Bath_Rugs">#REF!</definedName>
    <definedName name="Bed_in_a_bag_Full_Queen_King" localSheetId="0">#REF!</definedName>
    <definedName name="Bed_in_a_bag_Full_Queen_King">#REF!</definedName>
    <definedName name="Bed_in_a_bag_Twin" localSheetId="0">#REF!</definedName>
    <definedName name="Bed_in_a_bag_Twin">#REF!</definedName>
    <definedName name="Bed_Pillows" localSheetId="0">#REF!</definedName>
    <definedName name="Bed_Pillows">#REF!</definedName>
    <definedName name="Bedding" localSheetId="0">#REF!</definedName>
    <definedName name="Bedding">#REF!</definedName>
    <definedName name="Bedding." localSheetId="0">#REF!</definedName>
    <definedName name="Bedding.">#REF!</definedName>
    <definedName name="Bedspreads_Coverlets" localSheetId="0">#REF!</definedName>
    <definedName name="Bedspreads_Coverlets">#REF!</definedName>
    <definedName name="bigidea" localSheetId="0">[7]Lists!$I$6:$I$29</definedName>
    <definedName name="bigidea">[8]Lists!$I$6:$I$29</definedName>
    <definedName name="Blankets_Throws" localSheetId="0">#REF!</definedName>
    <definedName name="Blankets_Throws">#REF!</definedName>
    <definedName name="BLK" localSheetId="0">'[1]Internal Commitment'!#REF!</definedName>
    <definedName name="BLK">#REF!</definedName>
    <definedName name="Brand">'[9]1-Import Product Data Sheet'!$N$102:$N$144</definedName>
    <definedName name="Branded" localSheetId="0">[7]Lists!$F$6:$F$38</definedName>
    <definedName name="Branded">[8]Lists!$F$6:$F$38</definedName>
    <definedName name="brands">'[2]other data'!$K$2:$K$48</definedName>
    <definedName name="BuyUnits_Range" localSheetId="0">[5]Mapping!$B$2:$B$55</definedName>
    <definedName name="BuyUnits_Range">[6]Mapping!$B$2:$B$55</definedName>
    <definedName name="ca_available_Range" localSheetId="0">[5]Mapping!$AB$2:$AB$5</definedName>
    <definedName name="ca_available_Range">[6]Mapping!$AB$2:$AB$5</definedName>
    <definedName name="ca_Compliant_Range" localSheetId="0">[5]Mapping!$BJ$2:$BJ$4</definedName>
    <definedName name="ca_Compliant_Range">[6]Mapping!$BJ$2:$BJ$4</definedName>
    <definedName name="ca_CompliantReason_Range" localSheetId="0">[5]Mapping!$BL$2:$BL$13</definedName>
    <definedName name="ca_CompliantReason_Range">[6]Mapping!$BL$2:$BL$13</definedName>
    <definedName name="ca_SisVendor_Range" localSheetId="0">[5]Mapping!$BH$2:$BH$3</definedName>
    <definedName name="ca_SisVendor_Range">[6]Mapping!$BH$2:$BH$3</definedName>
    <definedName name="ca_stuffedarticlesreg_Range" localSheetId="0">[5]Mapping!$AD$2:$AD$6</definedName>
    <definedName name="ca_stuffedarticlesreg_Range">[6]Mapping!$AD$2:$AD$6</definedName>
    <definedName name="Case_Freight_Range" localSheetId="0">[5]Mapping!$F$2:$F$19</definedName>
    <definedName name="Case_Freight_Range">[6]Mapping!$F$2:$F$19</definedName>
    <definedName name="CATEGORY">[10]Sheet1!$DW$2:$DW$3</definedName>
    <definedName name="categoryfinal">'[11]Import Quote Sheet'!$A$90:$A$190</definedName>
    <definedName name="chargeback">'[2]other data'!$B$2:$B$6</definedName>
    <definedName name="CodeCountry">[12]Dropdowns!$G$3:$G$51</definedName>
    <definedName name="color" localSheetId="0">[7]Lists!$J$6:$J$29</definedName>
    <definedName name="color">[8]Lists!$J$6:$J$29</definedName>
    <definedName name="colour">[10]Sheet1!$EH$2:$EH$3</definedName>
    <definedName name="COO_Dest" localSheetId="0">[5]COO!$D$1:$D$3:'[5]COO'!$D$2</definedName>
    <definedName name="COO_Dest">[6]COO!$D$1:$D$3:'[6]COO'!$D$2</definedName>
    <definedName name="COOCountry_Range" localSheetId="0">[5]Mapping!$R$2:$R$245</definedName>
    <definedName name="COOCountry_Range">[6]Mapping!$R$2:$R$245</definedName>
    <definedName name="COODest_Range" localSheetId="0">[5]Mapping!$P$2:$P$3</definedName>
    <definedName name="COODest_Range">[6]Mapping!$P$2:$P$3</definedName>
    <definedName name="CostCol" localSheetId="0">#REF!</definedName>
    <definedName name="CostCol">#REF!</definedName>
    <definedName name="countries">'[2]other data'!$I$3:$I$249</definedName>
    <definedName name="crs">[13]Sheet1!$A$3:$C$1000</definedName>
    <definedName name="Cycle" localSheetId="0">[7]Lists!$E$6:$E$30</definedName>
    <definedName name="Cycle">[8]Lists!$E$6:$E$30</definedName>
    <definedName name="d" localSheetId="0">[14]Mapping!$AR$2:$AR$84</definedName>
    <definedName name="d">[15]Mapping!$AR$2:$AR$84</definedName>
    <definedName name="DCProcessCodes">#REF!</definedName>
    <definedName name="DDEmsg" localSheetId="0">#REF!</definedName>
    <definedName name="DDEmsg">#REF!</definedName>
    <definedName name="dealPricing_Range" localSheetId="0">[5]Mapping!$BD$2:$BD$3</definedName>
    <definedName name="dealPricing_Range">[6]Mapping!$BD$2:$BD$3</definedName>
    <definedName name="Decorative_Accessories" localSheetId="0">#REF!</definedName>
    <definedName name="Decorative_Accessories">#REF!</definedName>
    <definedName name="Decorative_Pillows_Inserts_Covers" localSheetId="0">#REF!</definedName>
    <definedName name="Decorative_Pillows_Inserts_Covers">#REF!</definedName>
    <definedName name="del">[13]Sheet1!$G$3:$H$518</definedName>
    <definedName name="den" localSheetId="0">[7]Lists!$L$6:$L$29</definedName>
    <definedName name="den">[8]Lists!$L$6:$L$29</definedName>
    <definedName name="Description1_Range" localSheetId="0">[5]Mapping!$AQ$2:$AQ$72</definedName>
    <definedName name="Description1_Range">[6]Mapping!$AQ$2:$AQ$72</definedName>
    <definedName name="Description2_Range" localSheetId="0">[5]Mapping!$AR$2:$AR$84</definedName>
    <definedName name="Description2_Range">[6]Mapping!$AR$2:$AR$84</definedName>
    <definedName name="DesignStrat">[16]Info!$F$3:$F$5</definedName>
    <definedName name="diffgrp">'[2]diff group head'!$A$2:$A$47</definedName>
    <definedName name="DIFFS">'[2]other data'!$AF$2:$AF$13</definedName>
    <definedName name="Down_Comforters" localSheetId="0">#REF!</definedName>
    <definedName name="Down_Comforters">#REF!</definedName>
    <definedName name="Duvet_Covers" localSheetId="0">#REF!</definedName>
    <definedName name="Duvet_Covers">#REF!</definedName>
    <definedName name="Electrics" localSheetId="0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[17]Costs!$J$11</definedName>
    <definedName name="Feature1_Range" localSheetId="0">[5]Mapping!$AG$2:$AG$20</definedName>
    <definedName name="Feature1_Range">[6]Mapping!$AG$2:$AG$20</definedName>
    <definedName name="Feature10_Range" localSheetId="0">[5]Mapping!$AP$2:$AP$20</definedName>
    <definedName name="Feature10_Range">[6]Mapping!$AP$2:$AP$20</definedName>
    <definedName name="Feature2_Range" localSheetId="0">[5]Mapping!$AH$2:$AH$25</definedName>
    <definedName name="Feature2_Range">[6]Mapping!$AH$2:$AH$25</definedName>
    <definedName name="Feature3_Range" localSheetId="0">[5]Mapping!$AI$2:$AI$7</definedName>
    <definedName name="Feature3_Range">[6]Mapping!$AI$2:$AI$7</definedName>
    <definedName name="Feature4_Range" localSheetId="0">[5]Mapping!$AJ$2:$AJ$6</definedName>
    <definedName name="Feature4_Range">[6]Mapping!$AJ$2:$AJ$6</definedName>
    <definedName name="Feature5_Range" localSheetId="0">[5]Mapping!$AK$2:$AK$15</definedName>
    <definedName name="Feature5_Range">[6]Mapping!$AK$2:$AK$15</definedName>
    <definedName name="Feature6_Range" localSheetId="0">[5]Mapping!$AL$2:$AL$17</definedName>
    <definedName name="Feature6_Range">[6]Mapping!$AL$2:$AL$17</definedName>
    <definedName name="Feature7_Range" localSheetId="0">[5]Mapping!$AM$2:$AM$21</definedName>
    <definedName name="Feature7_Range">[6]Mapping!$AM$2:$AM$21</definedName>
    <definedName name="Feature8_Range" localSheetId="0">[5]Mapping!$AN$2:$AN$9</definedName>
    <definedName name="Feature8_Range">[6]Mapping!$AN$2:$AN$9</definedName>
    <definedName name="Feature9_Range" localSheetId="0">[5]Mapping!$AO$2:$AO$5</definedName>
    <definedName name="Feature9_Range">[6]Mapping!$AO$2:$AO$5</definedName>
    <definedName name="FIFRACompliance_Range" localSheetId="0">[5]Mapping!$L$2:$L$10</definedName>
    <definedName name="FIFRACompliance_Range">[6]Mapping!$L$2:$L$10</definedName>
    <definedName name="FIFRAExemption_Range" localSheetId="0">[5]Mapping!$N$2:$N$3</definedName>
    <definedName name="FIFRAExemption_Range">[6]Mapping!$N$2:$N$3</definedName>
    <definedName name="finalports">'[11]Import Quote Sheet'!$B$90:$B$123</definedName>
    <definedName name="foam">[10]Sheet1!$EC$2:$EC$3</definedName>
    <definedName name="FOBCostPerPiece" localSheetId="0">#REF!</definedName>
    <definedName name="FOBCostPerPiece">#REF!</definedName>
    <definedName name="freight">'[2]other data'!$AC$3:$AC$14</definedName>
    <definedName name="FreightTerms">[12]Dropdowns!$B$3:$B$139</definedName>
    <definedName name="FUR" localSheetId="0">'[1]Internal Commitment'!#REF!</definedName>
    <definedName name="FUR">#REF!</definedName>
    <definedName name="gen_nontxtl_UOM_Range" localSheetId="0">[5]Mapping!$Z$2:$Z$11</definedName>
    <definedName name="gen_nontxtl_UOM_Range">[6]Mapping!$Z$2:$Z$11</definedName>
    <definedName name="gen_txtl_permlbl_careinstr_Range" localSheetId="0">[5]Mapping!$V$2:$V$9</definedName>
    <definedName name="gen_txtl_permlbl_careinstr_Range">[6]Mapping!$V$2:$V$9</definedName>
    <definedName name="gen_txtl_permlbl_fabrcont_Range" localSheetId="0">[5]Mapping!$X$2:$X$12</definedName>
    <definedName name="gen_txtl_permlbl_fabrcont_Range">[6]Mapping!$X$2:$X$12</definedName>
    <definedName name="gen_txtl_permlbl_vendinfo_Range" localSheetId="0">[5]Mapping!$T$2:$T$8</definedName>
    <definedName name="gen_txtl_permlbl_vendinfo_Range">[6]Mapping!$T$2:$T$8</definedName>
    <definedName name="gen_ulreq_Range">[18]Mapping!$X$2:$X$5</definedName>
    <definedName name="gridActPctRow" localSheetId="0">#REF!</definedName>
    <definedName name="gridActPctRow">#REF!</definedName>
    <definedName name="gridActUnitsRow" localSheetId="0">#REF!</definedName>
    <definedName name="gridActUnitsRow">#REF!</definedName>
    <definedName name="gridRetailRow" localSheetId="0">#REF!</definedName>
    <definedName name="gridRetailRow">#REF!</definedName>
    <definedName name="gridTargetPctRow" localSheetId="0">#REF!</definedName>
    <definedName name="gridTargetPctRow">#REF!</definedName>
    <definedName name="gridTargetUnitsRow" localSheetId="0">#REF!</definedName>
    <definedName name="gridTargetUnitsRow">#REF!</definedName>
    <definedName name="HANGER">[2]hangers!$B$3:$B$42</definedName>
    <definedName name="hanger2">[2]hangers!$G$3:$G$42</definedName>
    <definedName name="Home_Décor" localSheetId="0">#REF!</definedName>
    <definedName name="Home_Décor">#REF!</definedName>
    <definedName name="Home_Décor." localSheetId="0">#REF!</definedName>
    <definedName name="Home_Décor.">#REF!</definedName>
    <definedName name="INITIALBUY" localSheetId="0">'[19]X-LIST'!$G$2:$G$7</definedName>
    <definedName name="INITIALBUY">'[20]X-LIST'!$G$2:$G$7</definedName>
    <definedName name="KD">[10]Sheet1!$DS$2:$DS$2</definedName>
    <definedName name="Kids_Bath" localSheetId="0">#REF!</definedName>
    <definedName name="Kids_Bath">#REF!</definedName>
    <definedName name="Kids_or_Teen" localSheetId="0">#REF!</definedName>
    <definedName name="Kids_or_Teen">#REF!</definedName>
    <definedName name="LGT" localSheetId="0">'[1]Internal Commitment'!#REF!</definedName>
    <definedName name="LGT">#REF!</definedName>
    <definedName name="LicensedProduct_Range" localSheetId="0">[5]Mapping!$AF$2:$AF$3</definedName>
    <definedName name="LicensedProduct_Range">[6]Mapping!$AF$2:$AF$3</definedName>
    <definedName name="LIFESTYLE" localSheetId="0">'[19]X-LIST'!$C$2:$C$7</definedName>
    <definedName name="LIFESTYLE">'[20]X-LIST'!$C$2:$C$7</definedName>
    <definedName name="Lighting_or_Candleholders" localSheetId="0">#REF!</definedName>
    <definedName name="Lighting_or_Candleholders">#REF!</definedName>
    <definedName name="loctype">'[2]other data'!$BN$2:$BN$6</definedName>
    <definedName name="M">[10]Sheet1!$EA$2:$EA$3</definedName>
    <definedName name="Mattress_Pads_Full_Queen_King" localSheetId="0">#REF!</definedName>
    <definedName name="Mattress_Pads_Full_Queen_King">#REF!</definedName>
    <definedName name="Mattress_Pads_Twin" localSheetId="0">#REF!</definedName>
    <definedName name="Mattress_Pads_Twin">#REF!</definedName>
    <definedName name="Mattress_Toppers_Full_Queen_King" localSheetId="0">#REF!</definedName>
    <definedName name="Mattress_Toppers_Full_Queen_King">#REF!</definedName>
    <definedName name="Mattress_Toppers_Twin" localSheetId="0">#REF!</definedName>
    <definedName name="Mattress_Toppers_Twin">#REF!</definedName>
    <definedName name="Non_Down_Comforters_Full_Queen_King" localSheetId="0">#REF!</definedName>
    <definedName name="Non_Down_Comforters_Full_Queen_King">#REF!</definedName>
    <definedName name="Non_Down_Comforters_Twin" localSheetId="0">#REF!</definedName>
    <definedName name="Non_Down_Comforters_Twin">#REF!</definedName>
    <definedName name="NumberOfGroups">12</definedName>
    <definedName name="Ocol" localSheetId="0">#REF!</definedName>
    <definedName name="Ocol">#REF!</definedName>
    <definedName name="ORDERTYPE">'[2]other data'!$AN$2:$AN$6</definedName>
    <definedName name="OTB">'[2]other data'!$R$2:$R$14</definedName>
    <definedName name="Outdoor" localSheetId="0">#REF!</definedName>
    <definedName name="Outdoor">#REF!</definedName>
    <definedName name="OwnedCol" localSheetId="0">#REF!</definedName>
    <definedName name="OwnedCol">#REF!</definedName>
    <definedName name="PACK">[10]Sheet1!$EE$2:$EE$3</definedName>
    <definedName name="PackageType">'[9]1-Import Product Data Sheet'!$L$102:$L$131</definedName>
    <definedName name="PackCol" localSheetId="0">#REF!</definedName>
    <definedName name="PackCol">#REF!</definedName>
    <definedName name="PayTerms">[12]Dropdowns!$C$3:$C$4</definedName>
    <definedName name="PDQList">'[9]1-Import Product Data Sheet'!$AR$1:$AR$24</definedName>
    <definedName name="PET" localSheetId="0">'[1]Internal Commitment'!#REF!</definedName>
    <definedName name="PET">#REF!</definedName>
    <definedName name="Pet_Care" localSheetId="0">#REF!</definedName>
    <definedName name="Pet_Care">#REF!</definedName>
    <definedName name="PETB" localSheetId="0">'[1]Internal Commitment'!#REF!</definedName>
    <definedName name="PETB">#REF!</definedName>
    <definedName name="Pillow_Shams" localSheetId="0">#REF!</definedName>
    <definedName name="Pillow_Shams">#REF!</definedName>
    <definedName name="Pillowcases" localSheetId="0">#REF!</definedName>
    <definedName name="Pillowcases">#REF!</definedName>
    <definedName name="PkgFormat">[16]Info!$E$2:$E$49</definedName>
    <definedName name="po_type">'[2]other data'!$AU$2:$AU$11</definedName>
    <definedName name="PORT_IFF">[21]a!$A$10:$B$35</definedName>
    <definedName name="PortSeq">'[9]1-Import Product Data Sheet'!$U$2</definedName>
    <definedName name="PortSeqLCL" localSheetId="0">#REF!</definedName>
    <definedName name="PortSeqLCL">#REF!</definedName>
    <definedName name="POtype" localSheetId="0">#REF!</definedName>
    <definedName name="POtype">#REF!</definedName>
    <definedName name="Preticketed_Range" localSheetId="0">[5]Mapping!$H$2:$H$3</definedName>
    <definedName name="Preticketed_Range">[6]Mapping!$H$2:$H$3</definedName>
    <definedName name="PrevBuy">'[9]1-Import Product Data Sheet'!$AR$26:$AR$27</definedName>
    <definedName name="Prints" localSheetId="0">#REF!</definedName>
    <definedName name="Prints">#REF!</definedName>
    <definedName name="ProfileDesc" localSheetId="0">#REF!</definedName>
    <definedName name="ProfileDesc">#REF!</definedName>
    <definedName name="QSFOB">[22]Q1!$C$38</definedName>
    <definedName name="Quilts" localSheetId="0">#REF!</definedName>
    <definedName name="Quilts">#REF!</definedName>
    <definedName name="RateSeq">'[9]1-Import Product Data Sheet'!$X$2</definedName>
    <definedName name="retailAK_O_YN_Range" localSheetId="0">[5]Mapping!$AV$2:$AV$3</definedName>
    <definedName name="retailAK_O_YN_Range">[6]Mapping!$AV$2:$AV$3</definedName>
    <definedName name="retailCA_O_YN_Range" localSheetId="0">[5]Mapping!$AZ$2:$AZ$3</definedName>
    <definedName name="retailCA_O_YN_Range">[6]Mapping!$AZ$2:$AZ$3</definedName>
    <definedName name="retailHA_O_YN_Range" localSheetId="0">[5]Mapping!$BB$2:$BB$3</definedName>
    <definedName name="retailHA_O_YN_Range">[6]Mapping!$BB$2:$BB$3</definedName>
    <definedName name="retailPR_O_YN_Range" localSheetId="0">[5]Mapping!$AX$2:$AX$3</definedName>
    <definedName name="retailPR_O_YN_Range">[6]Mapping!$AX$2:$AX$3</definedName>
    <definedName name="retailPR_o_YN_Rangee">[18]Mapping!$AL$2:$AL$3</definedName>
    <definedName name="retailUS_O_YN_Range" localSheetId="0">[5]Mapping!$AT$2:$AT$3</definedName>
    <definedName name="retailUS_O_YN_Range">[6]Mapping!$AT$2:$AT$3</definedName>
    <definedName name="RoutingDesc">#REF!</definedName>
    <definedName name="runnum">'[2]other data'!$BI$2:$BI$18</definedName>
    <definedName name="scalenum">'[2]other data'!$BG$2:$BG$18</definedName>
    <definedName name="Seasonal" localSheetId="0">#REF!</definedName>
    <definedName name="Seasonal">#REF!</definedName>
    <definedName name="SellUnits_Range" localSheetId="0">[5]Mapping!$D$2:$D$53</definedName>
    <definedName name="SellUnits_Range">[6]Mapping!$D$2:$D$53</definedName>
    <definedName name="Sheets_Full_Queen_King" localSheetId="0">#REF!</definedName>
    <definedName name="Sheets_Full_Queen_King">#REF!</definedName>
    <definedName name="Sheets_Twin" localSheetId="0">#REF!</definedName>
    <definedName name="Sheets_Twin">#REF!</definedName>
    <definedName name="SHET" localSheetId="0">'[1]Internal Commitment'!#REF!</definedName>
    <definedName name="SHET">#REF!</definedName>
    <definedName name="Shower_Curtains" localSheetId="0">#REF!</definedName>
    <definedName name="Shower_Curtains">#REF!</definedName>
    <definedName name="size1" localSheetId="0">#REF!</definedName>
    <definedName name="size1">#REF!</definedName>
    <definedName name="size1a" localSheetId="0">#REF!</definedName>
    <definedName name="size1a">#REF!</definedName>
    <definedName name="Slipcovers_Chair_Pads" localSheetId="0">#REF!</definedName>
    <definedName name="Slipcovers_Chair_Pads">#REF!</definedName>
    <definedName name="Slipcovers_Chair_Pads." localSheetId="0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 localSheetId="0">#REF!</definedName>
    <definedName name="StoreCount">#REF!</definedName>
    <definedName name="StoreGrid0" localSheetId="0">#REF!</definedName>
    <definedName name="StoreGrid0">#REF!</definedName>
    <definedName name="suggestedMessage_Range" localSheetId="0">[5]Mapping!$BF$2:$BF$3</definedName>
    <definedName name="suggestedMessage_Range">[6]Mapping!$BF$2:$BF$3</definedName>
    <definedName name="SUPPLIER">'[2]vendor info'!$A$4:$A$400</definedName>
    <definedName name="TargetCol" localSheetId="0">#REF!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 localSheetId="0">#REF!</definedName>
    <definedName name="TotalCostValue">#REF!</definedName>
    <definedName name="TotalMarkup" localSheetId="0">#REF!</definedName>
    <definedName name="TotalMarkup">#REF!</definedName>
    <definedName name="TotalRetailValue" localSheetId="0">#REF!</definedName>
    <definedName name="TotalRetailValue">#REF!</definedName>
    <definedName name="TotalUnits" localSheetId="0">#REF!</definedName>
    <definedName name="TotalUnits">#REF!</definedName>
    <definedName name="totalUnitsCol" localSheetId="0">#REF!</definedName>
    <definedName name="totalUnitsCol">#REF!</definedName>
    <definedName name="Towels_Bath_Sheets" localSheetId="0">#REF!</definedName>
    <definedName name="Towels_Bath_Sheets">#REF!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 localSheetId="0">#REF!</definedName>
    <definedName name="User1Col">#REF!</definedName>
    <definedName name="User3Col" localSheetId="0">#REF!</definedName>
    <definedName name="User3Col">#REF!</definedName>
    <definedName name="WAREHOUSE">'[2]other data'!$BL$2:$BL$24</definedName>
    <definedName name="WIN" localSheetId="0">'[1]Internal Commitment'!#REF!</definedName>
    <definedName name="WIN">#REF!</definedName>
    <definedName name="Window_Treatments_Hardware_Accessories" localSheetId="0">#REF!</definedName>
    <definedName name="Window_Treatments_Hardware_Accessories">#REF!</definedName>
    <definedName name="Window_Treatments_Hardware_Accessories." localSheetId="0">#REF!</definedName>
    <definedName name="Window_Treatments_Hardware_Accessories.">#REF!</definedName>
    <definedName name="wood">[10]Sheet1!$EG$2:$EG$3</definedName>
    <definedName name="World1" localSheetId="0">[7]Lists!$H$6:$H$29</definedName>
    <definedName name="World1">[8]Lists!$H$6:$H$29</definedName>
    <definedName name="YN">'[23]Page 1 Sales and Forecast'!$AA$2:$AA$3</definedName>
    <definedName name="YNE">'[2]other data'!$BB$2:$BB$5</definedName>
    <definedName name="YNES">'[2]other data'!$BR$2:$BR$6</definedName>
    <definedName name="YOUT" localSheetId="0">'[1]Internal Commitment'!#REF!</definedName>
    <definedName name="YOU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7" i="106" l="1"/>
  <c r="BA37" i="106"/>
  <c r="AW37" i="106"/>
  <c r="AU37" i="106"/>
  <c r="AS37" i="106"/>
  <c r="AQ37" i="106"/>
  <c r="AO37" i="106"/>
  <c r="AM37" i="106"/>
  <c r="AK37" i="106"/>
  <c r="AI37" i="106"/>
  <c r="AV37" i="106" s="1"/>
  <c r="AF37" i="106"/>
  <c r="Y37" i="106"/>
  <c r="AA37" i="106" s="1"/>
  <c r="AC37" i="106" s="1"/>
  <c r="AG37" i="106" s="1"/>
  <c r="BD36" i="106"/>
  <c r="BA36" i="106"/>
  <c r="AU36" i="106"/>
  <c r="AS36" i="106"/>
  <c r="AQ36" i="106"/>
  <c r="AO36" i="106"/>
  <c r="AM36" i="106"/>
  <c r="AK36" i="106"/>
  <c r="AI36" i="106"/>
  <c r="AV36" i="106" s="1"/>
  <c r="AF36" i="106"/>
  <c r="AA36" i="106"/>
  <c r="AC36" i="106" s="1"/>
  <c r="AG36" i="106" s="1"/>
  <c r="AW36" i="106" s="1"/>
  <c r="Y36" i="106"/>
  <c r="BD35" i="106"/>
  <c r="BA35" i="106"/>
  <c r="AU35" i="106"/>
  <c r="AS35" i="106"/>
  <c r="AQ35" i="106"/>
  <c r="AO35" i="106"/>
  <c r="AV35" i="106" s="1"/>
  <c r="AM35" i="106"/>
  <c r="AK35" i="106"/>
  <c r="AI35" i="106"/>
  <c r="AG35" i="106"/>
  <c r="AW35" i="106" s="1"/>
  <c r="AF35" i="106"/>
  <c r="Y35" i="106"/>
  <c r="AA35" i="106" s="1"/>
  <c r="AC35" i="106" s="1"/>
  <c r="BD34" i="106"/>
  <c r="BA34" i="106"/>
  <c r="AU34" i="106"/>
  <c r="AS34" i="106"/>
  <c r="AQ34" i="106"/>
  <c r="AO34" i="106"/>
  <c r="AM34" i="106"/>
  <c r="AK34" i="106"/>
  <c r="AI34" i="106"/>
  <c r="AF34" i="106"/>
  <c r="AC34" i="106"/>
  <c r="AA34" i="106"/>
  <c r="Y34" i="106"/>
  <c r="BD33" i="106"/>
  <c r="BA33" i="106"/>
  <c r="AU33" i="106"/>
  <c r="AS33" i="106"/>
  <c r="AQ33" i="106"/>
  <c r="AO33" i="106"/>
  <c r="AM33" i="106"/>
  <c r="AV33" i="106" s="1"/>
  <c r="AK33" i="106"/>
  <c r="AI33" i="106"/>
  <c r="AF33" i="106"/>
  <c r="AG33" i="106" s="1"/>
  <c r="AW33" i="106" s="1"/>
  <c r="Y33" i="106"/>
  <c r="AA33" i="106" s="1"/>
  <c r="AC33" i="106" s="1"/>
  <c r="BD32" i="106"/>
  <c r="BA32" i="106"/>
  <c r="AU32" i="106"/>
  <c r="AS32" i="106"/>
  <c r="AQ32" i="106"/>
  <c r="AO32" i="106"/>
  <c r="AM32" i="106"/>
  <c r="AK32" i="106"/>
  <c r="AI32" i="106"/>
  <c r="AF32" i="106"/>
  <c r="AC32" i="106"/>
  <c r="AG32" i="106" s="1"/>
  <c r="AA32" i="106"/>
  <c r="Y32" i="106"/>
  <c r="BD31" i="106"/>
  <c r="BC31" i="106"/>
  <c r="BA31" i="106"/>
  <c r="AU31" i="106"/>
  <c r="AS31" i="106"/>
  <c r="AQ31" i="106"/>
  <c r="AO31" i="106"/>
  <c r="AM31" i="106"/>
  <c r="AV31" i="106" s="1"/>
  <c r="AK31" i="106"/>
  <c r="AI31" i="106"/>
  <c r="AF31" i="106"/>
  <c r="AA31" i="106"/>
  <c r="AC31" i="106" s="1"/>
  <c r="AG31" i="106" s="1"/>
  <c r="AW31" i="106" s="1"/>
  <c r="AX31" i="106" s="1"/>
  <c r="Y31" i="106"/>
  <c r="BD30" i="106"/>
  <c r="BA30" i="106"/>
  <c r="AU30" i="106"/>
  <c r="AS30" i="106"/>
  <c r="AQ30" i="106"/>
  <c r="AO30" i="106"/>
  <c r="AM30" i="106"/>
  <c r="AK30" i="106"/>
  <c r="AI30" i="106"/>
  <c r="AF30" i="106"/>
  <c r="AA30" i="106"/>
  <c r="AC30" i="106" s="1"/>
  <c r="AG30" i="106" s="1"/>
  <c r="Y30" i="106"/>
  <c r="BD29" i="106"/>
  <c r="BA29" i="106"/>
  <c r="AU29" i="106"/>
  <c r="AS29" i="106"/>
  <c r="AQ29" i="106"/>
  <c r="AO29" i="106"/>
  <c r="AM29" i="106"/>
  <c r="AK29" i="106"/>
  <c r="AI29" i="106"/>
  <c r="AV29" i="106" s="1"/>
  <c r="AF29" i="106"/>
  <c r="AA29" i="106"/>
  <c r="AC29" i="106" s="1"/>
  <c r="AG29" i="106" s="1"/>
  <c r="AW29" i="106" s="1"/>
  <c r="Y29" i="106"/>
  <c r="BD28" i="106"/>
  <c r="BA28" i="106"/>
  <c r="AU28" i="106"/>
  <c r="AS28" i="106"/>
  <c r="AQ28" i="106"/>
  <c r="AO28" i="106"/>
  <c r="AM28" i="106"/>
  <c r="AK28" i="106"/>
  <c r="AI28" i="106"/>
  <c r="AV28" i="106" s="1"/>
  <c r="AF28" i="106"/>
  <c r="AA28" i="106"/>
  <c r="AC28" i="106" s="1"/>
  <c r="AG28" i="106" s="1"/>
  <c r="AW28" i="106" s="1"/>
  <c r="Y28" i="106"/>
  <c r="BD27" i="106"/>
  <c r="BA27" i="106"/>
  <c r="AU27" i="106"/>
  <c r="AS27" i="106"/>
  <c r="AQ27" i="106"/>
  <c r="AO27" i="106"/>
  <c r="AV27" i="106" s="1"/>
  <c r="AM27" i="106"/>
  <c r="AK27" i="106"/>
  <c r="AI27" i="106"/>
  <c r="AG27" i="106"/>
  <c r="AW27" i="106" s="1"/>
  <c r="AF27" i="106"/>
  <c r="Y27" i="106"/>
  <c r="AA27" i="106" s="1"/>
  <c r="AC27" i="106" s="1"/>
  <c r="BD26" i="106"/>
  <c r="BA26" i="106"/>
  <c r="AU26" i="106"/>
  <c r="AS26" i="106"/>
  <c r="AQ26" i="106"/>
  <c r="AO26" i="106"/>
  <c r="AM26" i="106"/>
  <c r="AK26" i="106"/>
  <c r="AI26" i="106"/>
  <c r="AF26" i="106"/>
  <c r="AC26" i="106"/>
  <c r="AA26" i="106"/>
  <c r="Y26" i="106"/>
  <c r="BD25" i="106"/>
  <c r="BA25" i="106"/>
  <c r="AU25" i="106"/>
  <c r="AS25" i="106"/>
  <c r="AQ25" i="106"/>
  <c r="AO25" i="106"/>
  <c r="AM25" i="106"/>
  <c r="AV25" i="106" s="1"/>
  <c r="AK25" i="106"/>
  <c r="AI25" i="106"/>
  <c r="AF25" i="106"/>
  <c r="AG25" i="106" s="1"/>
  <c r="Y25" i="106"/>
  <c r="AA25" i="106" s="1"/>
  <c r="AC25" i="106" s="1"/>
  <c r="BD24" i="106"/>
  <c r="BA24" i="106"/>
  <c r="AU24" i="106"/>
  <c r="AS24" i="106"/>
  <c r="AQ24" i="106"/>
  <c r="AO24" i="106"/>
  <c r="AM24" i="106"/>
  <c r="AK24" i="106"/>
  <c r="AI24" i="106"/>
  <c r="AF24" i="106"/>
  <c r="AC24" i="106"/>
  <c r="AG24" i="106" s="1"/>
  <c r="AA24" i="106"/>
  <c r="Y24" i="106"/>
  <c r="BD23" i="106"/>
  <c r="BC23" i="106"/>
  <c r="BA23" i="106"/>
  <c r="AU23" i="106"/>
  <c r="AS23" i="106"/>
  <c r="AQ23" i="106"/>
  <c r="AO23" i="106"/>
  <c r="AM23" i="106"/>
  <c r="AV23" i="106" s="1"/>
  <c r="AK23" i="106"/>
  <c r="AI23" i="106"/>
  <c r="AF23" i="106"/>
  <c r="AA23" i="106"/>
  <c r="AC23" i="106" s="1"/>
  <c r="AG23" i="106" s="1"/>
  <c r="AW23" i="106" s="1"/>
  <c r="AX23" i="106" s="1"/>
  <c r="Y23" i="106"/>
  <c r="BD22" i="106"/>
  <c r="BA22" i="106"/>
  <c r="AU22" i="106"/>
  <c r="AS22" i="106"/>
  <c r="AQ22" i="106"/>
  <c r="AO22" i="106"/>
  <c r="AM22" i="106"/>
  <c r="AK22" i="106"/>
  <c r="AI22" i="106"/>
  <c r="AF22" i="106"/>
  <c r="AA22" i="106"/>
  <c r="AC22" i="106" s="1"/>
  <c r="AG22" i="106" s="1"/>
  <c r="Y22" i="106"/>
  <c r="BD21" i="106"/>
  <c r="BA21" i="106"/>
  <c r="AU21" i="106"/>
  <c r="AS21" i="106"/>
  <c r="AQ21" i="106"/>
  <c r="AO21" i="106"/>
  <c r="AM21" i="106"/>
  <c r="AK21" i="106"/>
  <c r="AI21" i="106"/>
  <c r="AV21" i="106" s="1"/>
  <c r="AF21" i="106"/>
  <c r="AA21" i="106"/>
  <c r="AC21" i="106" s="1"/>
  <c r="AG21" i="106" s="1"/>
  <c r="AW21" i="106" s="1"/>
  <c r="Y21" i="106"/>
  <c r="BD20" i="106"/>
  <c r="BA20" i="106"/>
  <c r="AU20" i="106"/>
  <c r="AS20" i="106"/>
  <c r="AQ20" i="106"/>
  <c r="AO20" i="106"/>
  <c r="AM20" i="106"/>
  <c r="AK20" i="106"/>
  <c r="AI20" i="106"/>
  <c r="AV20" i="106" s="1"/>
  <c r="AF20" i="106"/>
  <c r="AA20" i="106"/>
  <c r="AC20" i="106" s="1"/>
  <c r="AG20" i="106" s="1"/>
  <c r="AW20" i="106" s="1"/>
  <c r="Y20" i="106"/>
  <c r="BD19" i="106"/>
  <c r="BA19" i="106"/>
  <c r="AU19" i="106"/>
  <c r="AS19" i="106"/>
  <c r="AQ19" i="106"/>
  <c r="AO19" i="106"/>
  <c r="AV19" i="106" s="1"/>
  <c r="AM19" i="106"/>
  <c r="AK19" i="106"/>
  <c r="AI19" i="106"/>
  <c r="AG19" i="106"/>
  <c r="AW19" i="106" s="1"/>
  <c r="AF19" i="106"/>
  <c r="Y19" i="106"/>
  <c r="AA19" i="106" s="1"/>
  <c r="AC19" i="106" s="1"/>
  <c r="BD18" i="106"/>
  <c r="BA18" i="106"/>
  <c r="AU18" i="106"/>
  <c r="AS18" i="106"/>
  <c r="AQ18" i="106"/>
  <c r="AO18" i="106"/>
  <c r="AM18" i="106"/>
  <c r="AK18" i="106"/>
  <c r="AI18" i="106"/>
  <c r="AF18" i="106"/>
  <c r="AC18" i="106"/>
  <c r="AA18" i="106"/>
  <c r="Y18" i="106"/>
  <c r="BD17" i="106"/>
  <c r="BA17" i="106"/>
  <c r="AU17" i="106"/>
  <c r="AS17" i="106"/>
  <c r="AQ17" i="106"/>
  <c r="AO17" i="106"/>
  <c r="AM17" i="106"/>
  <c r="AV17" i="106" s="1"/>
  <c r="AK17" i="106"/>
  <c r="AI17" i="106"/>
  <c r="AF17" i="106"/>
  <c r="AG17" i="106" s="1"/>
  <c r="AW17" i="106" s="1"/>
  <c r="Y17" i="106"/>
  <c r="AA17" i="106" s="1"/>
  <c r="AC17" i="106" s="1"/>
  <c r="BD16" i="106"/>
  <c r="BA16" i="106"/>
  <c r="AU16" i="106"/>
  <c r="AS16" i="106"/>
  <c r="AQ16" i="106"/>
  <c r="AO16" i="106"/>
  <c r="AM16" i="106"/>
  <c r="AK16" i="106"/>
  <c r="AI16" i="106"/>
  <c r="AF16" i="106"/>
  <c r="AC16" i="106"/>
  <c r="AG16" i="106" s="1"/>
  <c r="AA16" i="106"/>
  <c r="Y16" i="106"/>
  <c r="BD15" i="106"/>
  <c r="BC15" i="106"/>
  <c r="BA15" i="106"/>
  <c r="AU15" i="106"/>
  <c r="AS15" i="106"/>
  <c r="AQ15" i="106"/>
  <c r="AO15" i="106"/>
  <c r="AM15" i="106"/>
  <c r="AV15" i="106" s="1"/>
  <c r="AK15" i="106"/>
  <c r="AI15" i="106"/>
  <c r="AF15" i="106"/>
  <c r="AA15" i="106"/>
  <c r="AC15" i="106" s="1"/>
  <c r="AG15" i="106" s="1"/>
  <c r="AW15" i="106" s="1"/>
  <c r="AX15" i="106" s="1"/>
  <c r="Y15" i="106"/>
  <c r="BD14" i="106"/>
  <c r="BA14" i="106"/>
  <c r="AU14" i="106"/>
  <c r="AS14" i="106"/>
  <c r="AQ14" i="106"/>
  <c r="AO14" i="106"/>
  <c r="AM14" i="106"/>
  <c r="AK14" i="106"/>
  <c r="AI14" i="106"/>
  <c r="AF14" i="106"/>
  <c r="AA14" i="106"/>
  <c r="AC14" i="106" s="1"/>
  <c r="AG14" i="106" s="1"/>
  <c r="Y14" i="106"/>
  <c r="BD13" i="106"/>
  <c r="BA13" i="106"/>
  <c r="AU13" i="106"/>
  <c r="AS13" i="106"/>
  <c r="AQ13" i="106"/>
  <c r="AO13" i="106"/>
  <c r="AM13" i="106"/>
  <c r="AK13" i="106"/>
  <c r="AI13" i="106"/>
  <c r="AV13" i="106" s="1"/>
  <c r="AF13" i="106"/>
  <c r="AA13" i="106"/>
  <c r="AC13" i="106" s="1"/>
  <c r="AG13" i="106" s="1"/>
  <c r="AW13" i="106" s="1"/>
  <c r="Y13" i="106"/>
  <c r="BD12" i="106"/>
  <c r="BA12" i="106"/>
  <c r="AU12" i="106"/>
  <c r="AS12" i="106"/>
  <c r="AQ12" i="106"/>
  <c r="AO12" i="106"/>
  <c r="AM12" i="106"/>
  <c r="AK12" i="106"/>
  <c r="AI12" i="106"/>
  <c r="AV12" i="106" s="1"/>
  <c r="AF12" i="106"/>
  <c r="AA12" i="106"/>
  <c r="AC12" i="106" s="1"/>
  <c r="AG12" i="106" s="1"/>
  <c r="AW12" i="106" s="1"/>
  <c r="Y12" i="106"/>
  <c r="BD11" i="106"/>
  <c r="BA11" i="106"/>
  <c r="AU11" i="106"/>
  <c r="AS11" i="106"/>
  <c r="AQ11" i="106"/>
  <c r="AO11" i="106"/>
  <c r="AV11" i="106" s="1"/>
  <c r="AM11" i="106"/>
  <c r="AK11" i="106"/>
  <c r="AI11" i="106"/>
  <c r="AG11" i="106"/>
  <c r="AW11" i="106" s="1"/>
  <c r="AF11" i="106"/>
  <c r="Y11" i="106"/>
  <c r="AA11" i="106" s="1"/>
  <c r="AC11" i="106" s="1"/>
  <c r="BD10" i="106"/>
  <c r="BA10" i="106"/>
  <c r="AU10" i="106"/>
  <c r="AS10" i="106"/>
  <c r="AQ10" i="106"/>
  <c r="AO10" i="106"/>
  <c r="AM10" i="106"/>
  <c r="AK10" i="106"/>
  <c r="AI10" i="106"/>
  <c r="AF10" i="106"/>
  <c r="AC10" i="106"/>
  <c r="AA10" i="106"/>
  <c r="Y10" i="106"/>
  <c r="BD9" i="106"/>
  <c r="BA9" i="106"/>
  <c r="AU9" i="106"/>
  <c r="AS9" i="106"/>
  <c r="AQ9" i="106"/>
  <c r="AO9" i="106"/>
  <c r="AM9" i="106"/>
  <c r="AV9" i="106" s="1"/>
  <c r="AK9" i="106"/>
  <c r="AI9" i="106"/>
  <c r="AF9" i="106"/>
  <c r="AG9" i="106" s="1"/>
  <c r="Y9" i="106"/>
  <c r="AA9" i="106" s="1"/>
  <c r="AC9" i="106" s="1"/>
  <c r="BD8" i="106"/>
  <c r="BA8" i="106"/>
  <c r="AU8" i="106"/>
  <c r="AS8" i="106"/>
  <c r="AQ8" i="106"/>
  <c r="AO8" i="106"/>
  <c r="AM8" i="106"/>
  <c r="AK8" i="106"/>
  <c r="AI8" i="106"/>
  <c r="AF8" i="106"/>
  <c r="AC8" i="106"/>
  <c r="AG8" i="106" s="1"/>
  <c r="AA8" i="106"/>
  <c r="Y8" i="106"/>
  <c r="BD7" i="106"/>
  <c r="BC7" i="106"/>
  <c r="BA7" i="106"/>
  <c r="AU7" i="106"/>
  <c r="AS7" i="106"/>
  <c r="AQ7" i="106"/>
  <c r="AO7" i="106"/>
  <c r="AM7" i="106"/>
  <c r="AV7" i="106" s="1"/>
  <c r="AK7" i="106"/>
  <c r="AI7" i="106"/>
  <c r="AF7" i="106"/>
  <c r="AA7" i="106"/>
  <c r="AC7" i="106" s="1"/>
  <c r="AG7" i="106" s="1"/>
  <c r="AW7" i="106" s="1"/>
  <c r="AX7" i="106" s="1"/>
  <c r="Y7" i="106"/>
  <c r="BD6" i="106"/>
  <c r="BA6" i="106"/>
  <c r="AU6" i="106"/>
  <c r="AS6" i="106"/>
  <c r="AQ6" i="106"/>
  <c r="AO6" i="106"/>
  <c r="AM6" i="106"/>
  <c r="AK6" i="106"/>
  <c r="AI6" i="106"/>
  <c r="AF6" i="106"/>
  <c r="AA6" i="106"/>
  <c r="AC6" i="106" s="1"/>
  <c r="AG6" i="106" s="1"/>
  <c r="Y6" i="106"/>
  <c r="BD5" i="106"/>
  <c r="BA5" i="106"/>
  <c r="AU5" i="106"/>
  <c r="AS5" i="106"/>
  <c r="AQ5" i="106"/>
  <c r="AO5" i="106"/>
  <c r="AM5" i="106"/>
  <c r="AK5" i="106"/>
  <c r="AI5" i="106"/>
  <c r="AV5" i="106" s="1"/>
  <c r="AF5" i="106"/>
  <c r="AA5" i="106"/>
  <c r="AC5" i="106" s="1"/>
  <c r="AG5" i="106" s="1"/>
  <c r="AW5" i="106" s="1"/>
  <c r="Y5" i="106"/>
  <c r="BD4" i="106"/>
  <c r="BA4" i="106"/>
  <c r="AU4" i="106"/>
  <c r="AS4" i="106"/>
  <c r="AQ4" i="106"/>
  <c r="AO4" i="106"/>
  <c r="AM4" i="106"/>
  <c r="AK4" i="106"/>
  <c r="AI4" i="106"/>
  <c r="AV4" i="106" s="1"/>
  <c r="AF4" i="106"/>
  <c r="Y4" i="106"/>
  <c r="AA4" i="106" s="1"/>
  <c r="AC4" i="106" s="1"/>
  <c r="AG4" i="106" s="1"/>
  <c r="AW4" i="106" s="1"/>
  <c r="BD3" i="106"/>
  <c r="BA3" i="106"/>
  <c r="AU3" i="106"/>
  <c r="AS3" i="106"/>
  <c r="AQ3" i="106"/>
  <c r="AO3" i="106"/>
  <c r="AM3" i="106"/>
  <c r="AK3" i="106"/>
  <c r="AI3" i="106"/>
  <c r="AF3" i="106"/>
  <c r="AA3" i="106"/>
  <c r="AC3" i="106" s="1"/>
  <c r="AG3" i="106" s="1"/>
  <c r="Y3" i="106"/>
  <c r="BD2" i="106"/>
  <c r="BA2" i="106"/>
  <c r="AU2" i="106"/>
  <c r="AS2" i="106"/>
  <c r="AQ2" i="106"/>
  <c r="AO2" i="106"/>
  <c r="AM2" i="106"/>
  <c r="AV2" i="106" s="1"/>
  <c r="AK2" i="106"/>
  <c r="AI2" i="106"/>
  <c r="AF2" i="106"/>
  <c r="Y2" i="106"/>
  <c r="AA2" i="106" s="1"/>
  <c r="AC2" i="106" s="1"/>
  <c r="AG2" i="106" s="1"/>
  <c r="AW2" i="106" s="1"/>
  <c r="AX33" i="106" l="1"/>
  <c r="BC33" i="106"/>
  <c r="BC4" i="106"/>
  <c r="AX4" i="106"/>
  <c r="AX5" i="106"/>
  <c r="BC5" i="106"/>
  <c r="AX17" i="106"/>
  <c r="BC17" i="106"/>
  <c r="BC20" i="106"/>
  <c r="AX20" i="106"/>
  <c r="AX21" i="106"/>
  <c r="BC21" i="106"/>
  <c r="BC36" i="106"/>
  <c r="AX36" i="106"/>
  <c r="AX2" i="106"/>
  <c r="BC2" i="106"/>
  <c r="AX19" i="106"/>
  <c r="BC19" i="106"/>
  <c r="AX35" i="106"/>
  <c r="BC35" i="106"/>
  <c r="AW9" i="106"/>
  <c r="BC12" i="106"/>
  <c r="AX12" i="106"/>
  <c r="AX13" i="106"/>
  <c r="BC13" i="106"/>
  <c r="AW25" i="106"/>
  <c r="BC28" i="106"/>
  <c r="AX28" i="106"/>
  <c r="AX29" i="106"/>
  <c r="BC29" i="106"/>
  <c r="AX11" i="106"/>
  <c r="BC11" i="106"/>
  <c r="AX27" i="106"/>
  <c r="BC27" i="106"/>
  <c r="AW16" i="106"/>
  <c r="AW24" i="106"/>
  <c r="AW32" i="106"/>
  <c r="AX37" i="106"/>
  <c r="BC37" i="106"/>
  <c r="AW14" i="106"/>
  <c r="AV3" i="106"/>
  <c r="AW3" i="106" s="1"/>
  <c r="AV6" i="106"/>
  <c r="AW6" i="106" s="1"/>
  <c r="AG10" i="106"/>
  <c r="AV14" i="106"/>
  <c r="AG18" i="106"/>
  <c r="AW18" i="106" s="1"/>
  <c r="AV22" i="106"/>
  <c r="AW22" i="106" s="1"/>
  <c r="AG26" i="106"/>
  <c r="AV30" i="106"/>
  <c r="AW30" i="106" s="1"/>
  <c r="AG34" i="106"/>
  <c r="AV10" i="106"/>
  <c r="AV18" i="106"/>
  <c r="AV26" i="106"/>
  <c r="AV34" i="106"/>
  <c r="AV8" i="106"/>
  <c r="AW8" i="106" s="1"/>
  <c r="AV16" i="106"/>
  <c r="AV24" i="106"/>
  <c r="AV32" i="106"/>
  <c r="BC30" i="106" l="1"/>
  <c r="AX30" i="106"/>
  <c r="BC8" i="106"/>
  <c r="AX8" i="106"/>
  <c r="BC22" i="106"/>
  <c r="AX22" i="106"/>
  <c r="BC6" i="106"/>
  <c r="AX6" i="106"/>
  <c r="BC3" i="106"/>
  <c r="AX3" i="106"/>
  <c r="BC14" i="106"/>
  <c r="AX14" i="106"/>
  <c r="BC32" i="106"/>
  <c r="AX32" i="106"/>
  <c r="AX25" i="106"/>
  <c r="BC25" i="106"/>
  <c r="AW34" i="106"/>
  <c r="BC18" i="106"/>
  <c r="AX18" i="106"/>
  <c r="BC24" i="106"/>
  <c r="AX24" i="106"/>
  <c r="AX9" i="106"/>
  <c r="BC9" i="106"/>
  <c r="BC16" i="106"/>
  <c r="AX16" i="106"/>
  <c r="AW26" i="106"/>
  <c r="AW10" i="106"/>
  <c r="BC10" i="106" l="1"/>
  <c r="AX10" i="106"/>
  <c r="BC26" i="106"/>
  <c r="AX26" i="106"/>
  <c r="BC34" i="106"/>
  <c r="AX34" i="106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Q1" authorId="0" shapeId="0">
      <text>
        <r>
          <rPr>
            <sz val="9"/>
            <rFont val="Tahoma"/>
            <family val="2"/>
          </rPr>
          <t xml:space="preserve">[FOB Cost $ (Value)]*0.95
</t>
        </r>
      </text>
    </comment>
    <comment ref="Y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>
      <text>
        <r>
          <rPr>
            <sz val="11"/>
            <rFont val="Calibri"/>
            <family val="2"/>
          </rPr>
          <t>[FOB Cost]*[AVN %]</t>
        </r>
      </text>
    </comment>
    <comment ref="AV1" authorId="1" shapeId="0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<sst xmlns="http://schemas.openxmlformats.org/spreadsheetml/2006/main" count="524" uniqueCount="114">
  <si>
    <t>Brand</t>
  </si>
  <si>
    <t>Comfort Spaces</t>
  </si>
  <si>
    <t>Licensor</t>
  </si>
  <si>
    <t>SHEET/SHEET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</si>
  <si>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</si>
  <si>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</si>
  <si>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</si>
  <si>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</si>
  <si>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</si>
  <si>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</si>
  <si>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</si>
  <si>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</si>
  <si>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</si>
  <si>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</si>
  <si>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</si>
  <si>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</si>
  <si>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</si>
  <si>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</si>
  <si>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 (Formula)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</si>
  <si>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</si>
  <si>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</si>
  <si>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</si>
  <si>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</si>
  <si>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</si>
  <si>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</si>
  <si>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</si>
  <si>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</si>
  <si>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</si>
  <si>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</si>
  <si>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</si>
  <si>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</si>
  <si>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</si>
  <si>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</si>
  <si>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</si>
  <si>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</si>
  <si>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</si>
  <si>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</si>
  <si>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</si>
  <si>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</si>
  <si>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</si>
  <si>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</si>
  <si>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Marketing %</t>
  </si>
  <si>
    <t>Marketing $</t>
  </si>
  <si>
    <t>Freight Allowance %</t>
  </si>
  <si>
    <t>Freight Allowance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</si>
  <si>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</si>
  <si>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</si>
  <si>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</si>
  <si>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</si>
  <si>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</si>
  <si>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</si>
  <si>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</si>
  <si>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Price Quote for AMZ</t>
  </si>
  <si>
    <t>Suggested Retail Price</t>
  </si>
  <si>
    <t>Initial Markup %</t>
  </si>
  <si>
    <t>Total Quantity</t>
  </si>
  <si>
    <t>Total Cost</t>
  </si>
  <si>
    <t>Total Sales</t>
  </si>
  <si>
    <r>
      <rPr>
        <sz val="11"/>
        <rFont val="Calibri"/>
        <family val="2"/>
      </rPr>
      <t>Cotton Flannel 135GSM|Cotton Flannel 135GSM|</t>
    </r>
    <r>
      <rPr>
        <b/>
        <sz val="11"/>
        <rFont val="Calibri"/>
        <family val="2"/>
      </rPr>
      <t>Cotton Flannel 135GSM</t>
    </r>
  </si>
  <si>
    <t>135gsm 100% Cotton Printed Flannel Sheet Set</t>
  </si>
  <si>
    <t>Printed Flannel Sheet Set</t>
  </si>
  <si>
    <t>135gsm 100% cotton flannel</t>
  </si>
  <si>
    <t>100% cotton</t>
  </si>
  <si>
    <t>Twin: 68x98"/39x75+12"/21 x 30 (1)</t>
  </si>
  <si>
    <t>Deer and Trees</t>
  </si>
  <si>
    <t>Set</t>
  </si>
  <si>
    <t>Normal</t>
  </si>
  <si>
    <t>6302.21.9020</t>
  </si>
  <si>
    <t>Twin XL: 68x102"/39x80+12"/21x30"(1)</t>
  </si>
  <si>
    <t>Full: 80x98"/55x76+12"/21x 30"(2)</t>
  </si>
  <si>
    <t>Queen: 90x102"/60x81"+ 14"/21x30" (2)</t>
  </si>
  <si>
    <t>King: 108x102"/78x81+14"/21x40"(2)</t>
  </si>
  <si>
    <t>Cal-King:  108x102", 72x84+14", 21 x 40"(2)</t>
  </si>
  <si>
    <t>Holiday Bow</t>
  </si>
  <si>
    <t>Holly Berries</t>
  </si>
  <si>
    <t>Polka Dots</t>
  </si>
  <si>
    <t>Teddy Bear</t>
  </si>
  <si>
    <t>Vintage Ski</t>
  </si>
  <si>
    <t>CS20-2032</t>
  </si>
  <si>
    <t>CS20-2033</t>
  </si>
  <si>
    <t>CS20-2034</t>
  </si>
  <si>
    <t>CS20-2035</t>
  </si>
  <si>
    <t>CS20-2036</t>
  </si>
  <si>
    <t>CS20-2037</t>
  </si>
  <si>
    <t>CS20-2038</t>
  </si>
  <si>
    <t>CS20-2039</t>
  </si>
  <si>
    <t>CS20-2040</t>
  </si>
  <si>
    <t>CS20-2041</t>
  </si>
  <si>
    <t>CS20-2042</t>
  </si>
  <si>
    <t>CS20-2043</t>
  </si>
  <si>
    <t>CS20-2044</t>
  </si>
  <si>
    <t>CS20-2045</t>
  </si>
  <si>
    <t>CS20-2046</t>
  </si>
  <si>
    <t>CS20-2047</t>
  </si>
  <si>
    <t>CS20-2048</t>
  </si>
  <si>
    <t>CS20-2049</t>
  </si>
  <si>
    <t>CS20-2050</t>
  </si>
  <si>
    <t>CS20-2051</t>
  </si>
  <si>
    <t>CS20-2052</t>
  </si>
  <si>
    <t>CS20-2053</t>
  </si>
  <si>
    <t>CS20-2054</t>
  </si>
  <si>
    <t>CS20-2055</t>
  </si>
  <si>
    <t>CS20-2056</t>
  </si>
  <si>
    <t>CS20-2057</t>
  </si>
  <si>
    <t>CS20-2058</t>
  </si>
  <si>
    <t>CS20-2059</t>
  </si>
  <si>
    <t>CS20-2060</t>
  </si>
  <si>
    <t>CS20-2061</t>
  </si>
  <si>
    <t>CS20-2062</t>
  </si>
  <si>
    <t>CS20-2063</t>
  </si>
  <si>
    <t>CS20-2064</t>
  </si>
  <si>
    <t>CS20-2065</t>
  </si>
  <si>
    <t>CS20-2066</t>
  </si>
  <si>
    <t>CS20-2031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</si>
</sst>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([$$-409]* #,##0.00_);_([$$-409]* \(#,##0.00\);_([$$-409]* &quot;-&quot;??_);_(@_)"/>
    <numFmt numFmtId="178" formatCode="_(* #,##0.00_);_(* \(#,##0.00\);_(* &quot;-&quot;??_);_(@_)"/>
    <numFmt numFmtId="179" formatCode="_(&quot;$&quot;* #,##0.00_);_(&quot;$&quot;* \(#,##0.00\);_(&quot;$&quot;* &quot;-&quot;??_);_(@_)"/>
    <numFmt numFmtId="180" formatCode="_-* #,##0\ _B_F_-;\-* #,##0\ _B_F_-;_-* &quot;-&quot;\ _B_F_-;_-@_-"/>
    <numFmt numFmtId="181" formatCode="_(* #,##0.0_);_(* \(#,##0.00\);_(* &quot;-&quot;??_);_(@_)"/>
    <numFmt numFmtId="182" formatCode="General_)"/>
    <numFmt numFmtId="183" formatCode="0.000"/>
    <numFmt numFmtId="184" formatCode="&quot;fl&quot;#,##0_);\(&quot;fl&quot;#,##0\)"/>
    <numFmt numFmtId="185" formatCode="&quot;fl&quot;#,##0_);[Red]\(&quot;fl&quot;#,##0\)"/>
    <numFmt numFmtId="186" formatCode="&quot;fl&quot;#,##0.00_);\(&quot;fl&quot;#,##0.00\)"/>
    <numFmt numFmtId="187" formatCode="#,##0;&quot;\&quot;&quot;\&quot;&quot;\&quot;&quot;\&quot;\(#,##0&quot;\&quot;&quot;\&quot;&quot;\&quot;&quot;\&quot;\)"/>
    <numFmt numFmtId="188" formatCode="#."/>
    <numFmt numFmtId="189" formatCode="_ \¥* #,##0.00_ ;_ \¥* \-#,##0.00_ ;_ \¥* &quot;-&quot;??_ ;_ @_ "/>
    <numFmt numFmtId="190" formatCode="&quot;\&quot;&quot;\&quot;&quot;\&quot;&quot;\&quot;\$#,##0.00;&quot;\&quot;&quot;\&quot;&quot;\&quot;&quot;\&quot;\(&quot;\&quot;&quot;\&quot;&quot;\&quot;&quot;\&quot;\$#,##0.00&quot;\&quot;&quot;\&quot;&quot;\&quot;&quot;\&quot;\)"/>
    <numFmt numFmtId="191" formatCode="&quot;\&quot;&quot;\&quot;&quot;\&quot;&quot;\&quot;\$#,##0;&quot;\&quot;&quot;\&quot;&quot;\&quot;&quot;\&quot;\(&quot;\&quot;&quot;\&quot;&quot;\&quot;&quot;\&quot;\$#,##0&quot;\&quot;&quot;\&quot;&quot;\&quot;&quot;\&quot;\)"/>
    <numFmt numFmtId="192" formatCode="0.00_)"/>
    <numFmt numFmtId="193" formatCode="\60\4\7\:"/>
    <numFmt numFmtId="194" formatCode="&quot;fl&quot;#,##0.00_);[Red]\(&quot;fl&quot;#,##0.00\)"/>
    <numFmt numFmtId="195" formatCode="_(&quot;fl&quot;* #,##0_);_(&quot;fl&quot;* \(#,##0\);_(&quot;fl&quot;* &quot;-&quot;_);_(@_)"/>
    <numFmt numFmtId="196" formatCode="_ &quot;￥&quot;* #,##0.00_ ;_ &quot;￥&quot;* \-#,##0.00_ ;_ &quot;￥&quot;* \-??_ ;_ @_ "/>
    <numFmt numFmtId="197" formatCode="0.0%"/>
    <numFmt numFmtId="198" formatCode="_(&quot;$&quot;* #,##0_);_(&quot;$&quot;* \(#,##0\);_(&quot;$&quot;* &quot;-&quot;??_);_(@_)"/>
    <numFmt numFmtId="199" formatCode="mmm\ dd\,\ yy"/>
    <numFmt numFmtId="200" formatCode="_(&quot;$&quot;* #,##0.0_);_(&quot;$&quot;* \(#,##0.0\);_(&quot;$&quot;* &quot;-&quot;??_);_(@_)"/>
    <numFmt numFmtId="201" formatCode="mm/dd/yy_)"/>
    <numFmt numFmtId="202" formatCode="_-* #,##0_-;\-* #,##0_-;_-* &quot;-&quot;_-;_-@_-"/>
    <numFmt numFmtId="203" formatCode="_-* #,##0.00_-;\-* #,##0.00_-;_-* &quot;-&quot;??_-;_-@_-"/>
    <numFmt numFmtId="204" formatCode="0.00_ "/>
    <numFmt numFmtId="205" formatCode="[$-409]dd/mmm/yy;@"/>
    <numFmt numFmtId="206" formatCode="[$$-481]#,##0.00_);[Red]\([$$-481]#,##0.00\)"/>
    <numFmt numFmtId="210" formatCode="&quot;$&quot;#,##0.00"/>
    <numFmt numFmtId="216" formatCode="0.0"/>
    <numFmt numFmtId="217" formatCode="[$$-409]#,##0.00;\-[$$-409]#,##0.00"/>
  </numFmts>
  <fonts count="136">
    <font>
      <sz val="12"/>
      <name val="宋体"/>
      <charset val="134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??"/>
      <family val="1"/>
    </font>
    <font>
      <sz val="11"/>
      <color indexed="16"/>
      <name val="??"/>
      <family val="1"/>
    </font>
    <font>
      <b/>
      <sz val="13"/>
      <color indexed="18"/>
      <name val="??"/>
      <family val="1"/>
    </font>
    <font>
      <b/>
      <sz val="11"/>
      <color indexed="18"/>
      <name val="??"/>
      <family val="1"/>
    </font>
    <font>
      <sz val="11"/>
      <color indexed="8"/>
      <name val="Tahoma"/>
      <family val="2"/>
    </font>
    <font>
      <sz val="11"/>
      <color indexed="10"/>
      <name val="??"/>
      <family val="1"/>
    </font>
    <font>
      <sz val="11"/>
      <color indexed="13"/>
      <name val="??"/>
      <family val="1"/>
    </font>
    <font>
      <sz val="11"/>
      <color indexed="9"/>
      <name val="??"/>
      <family val="1"/>
    </font>
    <font>
      <b/>
      <sz val="18"/>
      <color indexed="18"/>
      <name val="??"/>
      <family val="1"/>
    </font>
    <font>
      <sz val="12"/>
      <name val="Times New Roman"/>
      <family val="1"/>
    </font>
    <font>
      <sz val="10"/>
      <name val="Helv"/>
      <family val="2"/>
    </font>
    <font>
      <sz val="10"/>
      <name val="Arial"/>
      <family val="2"/>
    </font>
    <font>
      <sz val="9"/>
      <color indexed="10"/>
      <name val="Geneva"/>
      <family val="1"/>
    </font>
    <font>
      <sz val="10"/>
      <color indexed="8"/>
      <name val="Arial"/>
      <family val="2"/>
    </font>
    <font>
      <sz val="10"/>
      <name val="Helvetica"/>
      <family val="2"/>
    </font>
    <font>
      <sz val="11"/>
      <color indexed="8"/>
      <name val="??"/>
      <family val="1"/>
    </font>
    <font>
      <sz val="11"/>
      <color indexed="8"/>
      <name val="Calibri"/>
      <family val="2"/>
    </font>
    <font>
      <sz val="12"/>
      <color indexed="8"/>
      <name val="新細明體"/>
      <charset val="136"/>
    </font>
    <font>
      <sz val="11"/>
      <color indexed="9"/>
      <name val="Calibri"/>
      <family val="2"/>
    </font>
    <font>
      <sz val="11"/>
      <color theme="0"/>
      <name val="宋体"/>
      <family val="3"/>
      <charset val="134"/>
      <scheme val="minor"/>
    </font>
    <font>
      <sz val="12"/>
      <color indexed="9"/>
      <name val="新細明體"/>
      <charset val="136"/>
    </font>
    <font>
      <sz val="11"/>
      <color indexed="20"/>
      <name val="Calibri"/>
      <family val="2"/>
    </font>
    <font>
      <sz val="11"/>
      <color rgb="FF9C0006"/>
      <name val="宋体"/>
      <family val="3"/>
      <charset val="134"/>
      <scheme val="minor"/>
    </font>
    <font>
      <sz val="11"/>
      <color indexed="14"/>
      <name val="宋体"/>
      <family val="3"/>
      <charset val="134"/>
      <scheme val="minor"/>
    </font>
    <font>
      <sz val="11"/>
      <color indexed="14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1"/>
      <color indexed="13"/>
      <name val="Calibri"/>
      <family val="2"/>
    </font>
    <font>
      <b/>
      <sz val="11"/>
      <color rgb="FFFA7D00"/>
      <name val="宋体"/>
      <family val="3"/>
      <charset val="134"/>
      <scheme val="minor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宋体"/>
      <family val="3"/>
      <charset val="134"/>
      <scheme val="minor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sz val="10"/>
      <color rgb="FF000000"/>
      <name val="Helvetica Neue"/>
      <family val="2"/>
    </font>
    <font>
      <sz val="10"/>
      <name val="Verdana"/>
      <family val="2"/>
    </font>
    <font>
      <sz val="10"/>
      <name val="MS Sans Serif"/>
      <family val="1"/>
    </font>
    <font>
      <i/>
      <sz val="11"/>
      <color indexed="23"/>
      <name val="Calibri"/>
      <family val="2"/>
    </font>
    <font>
      <i/>
      <sz val="11"/>
      <color rgb="FF7F7F7F"/>
      <name val="宋体"/>
      <family val="3"/>
      <charset val="134"/>
      <scheme val="minor"/>
    </font>
    <font>
      <sz val="11"/>
      <color indexed="17"/>
      <name val="Calibri"/>
      <family val="2"/>
    </font>
    <font>
      <sz val="11"/>
      <color rgb="FF006100"/>
      <name val="宋体"/>
      <family val="3"/>
      <charset val="134"/>
      <scheme val="minor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18"/>
      <name val="Calibri"/>
      <family val="2"/>
    </font>
    <font>
      <b/>
      <sz val="15"/>
      <color indexed="62"/>
      <name val="Calibri"/>
      <family val="2"/>
    </font>
    <font>
      <b/>
      <sz val="15"/>
      <color theme="3"/>
      <name val="宋体"/>
      <family val="3"/>
      <charset val="134"/>
      <scheme val="minor"/>
    </font>
    <font>
      <b/>
      <sz val="13"/>
      <color indexed="56"/>
      <name val="Calibri"/>
      <family val="2"/>
    </font>
    <font>
      <b/>
      <sz val="13"/>
      <color indexed="18"/>
      <name val="Calibri"/>
      <family val="2"/>
    </font>
    <font>
      <b/>
      <sz val="13"/>
      <color indexed="62"/>
      <name val="宋体"/>
      <family val="3"/>
      <charset val="134"/>
      <scheme val="minor"/>
    </font>
    <font>
      <b/>
      <sz val="13"/>
      <color indexed="62"/>
      <name val="Calibri"/>
      <family val="2"/>
    </font>
    <font>
      <b/>
      <sz val="13"/>
      <color theme="3"/>
      <name val="宋体"/>
      <family val="3"/>
      <charset val="134"/>
      <scheme val="minor"/>
    </font>
    <font>
      <b/>
      <sz val="11"/>
      <color indexed="56"/>
      <name val="Calibri"/>
      <family val="2"/>
    </font>
    <font>
      <b/>
      <sz val="11"/>
      <color indexed="18"/>
      <name val="Calibri"/>
      <family val="2"/>
    </font>
    <font>
      <b/>
      <sz val="11"/>
      <color indexed="62"/>
      <name val="Calibri"/>
      <family val="2"/>
    </font>
    <font>
      <b/>
      <sz val="11"/>
      <color theme="3"/>
      <name val="宋体"/>
      <family val="3"/>
      <charset val="134"/>
      <scheme val="minor"/>
    </font>
    <font>
      <u/>
      <sz val="11"/>
      <color indexed="12"/>
      <name val="Calibri"/>
      <family val="2"/>
    </font>
    <font>
      <u/>
      <sz val="12"/>
      <color indexed="12"/>
      <name val="宋体"/>
      <family val="3"/>
      <charset val="134"/>
    </font>
    <font>
      <u/>
      <sz val="8.5"/>
      <color theme="10"/>
      <name val="Arial"/>
      <family val="2"/>
    </font>
    <font>
      <u/>
      <sz val="11"/>
      <color theme="10"/>
      <name val="宋体"/>
      <family val="3"/>
      <charset val="134"/>
      <scheme val="minor"/>
    </font>
    <font>
      <u/>
      <sz val="10"/>
      <color theme="10"/>
      <name val="Arial"/>
      <family val="2"/>
    </font>
    <font>
      <u/>
      <sz val="7.7"/>
      <color theme="10"/>
      <name val="Calibri"/>
      <family val="2"/>
    </font>
    <font>
      <sz val="11"/>
      <color indexed="62"/>
      <name val="Calibri"/>
      <family val="2"/>
    </font>
    <font>
      <sz val="11"/>
      <color rgb="FF3F3F76"/>
      <name val="宋体"/>
      <family val="3"/>
      <charset val="134"/>
      <scheme val="minor"/>
    </font>
    <font>
      <sz val="11"/>
      <color indexed="18"/>
      <name val="Calibri"/>
      <family val="2"/>
    </font>
    <font>
      <sz val="11"/>
      <color indexed="52"/>
      <name val="Calibri"/>
      <family val="2"/>
    </font>
    <font>
      <sz val="11"/>
      <color indexed="13"/>
      <name val="Calibri"/>
      <family val="2"/>
    </font>
    <font>
      <sz val="11"/>
      <color rgb="FFFA7D00"/>
      <name val="宋体"/>
      <family val="3"/>
      <charset val="134"/>
      <scheme val="minor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sz val="11"/>
      <color rgb="FF9C6500"/>
      <name val="宋体"/>
      <family val="3"/>
      <charset val="134"/>
      <scheme val="minor"/>
    </font>
    <font>
      <sz val="11"/>
      <color indexed="19"/>
      <name val="Calibri"/>
      <family val="2"/>
    </font>
    <font>
      <sz val="7"/>
      <name val="Small Fonts"/>
      <charset val="134"/>
    </font>
    <font>
      <b/>
      <i/>
      <sz val="16"/>
      <name val="Helv"/>
      <family val="2"/>
    </font>
    <font>
      <sz val="12"/>
      <color theme="1"/>
      <name val="宋体"/>
      <family val="3"/>
      <charset val="134"/>
      <scheme val="minor"/>
    </font>
    <font>
      <sz val="12"/>
      <name val="??"/>
      <family val="1"/>
    </font>
    <font>
      <sz val="10"/>
      <color indexed="8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rgb="FF3F3F3F"/>
      <name val="宋体"/>
      <family val="3"/>
      <charset val="134"/>
      <scheme val="minor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8"/>
      <color indexed="18"/>
      <name val="Cambria"/>
      <family val="1"/>
    </font>
    <font>
      <b/>
      <sz val="18"/>
      <color indexed="62"/>
      <name val="Cambria"/>
      <family val="1"/>
    </font>
    <font>
      <b/>
      <sz val="18"/>
      <color theme="3"/>
      <name val="宋体"/>
      <family val="3"/>
      <charset val="134"/>
      <scheme val="major"/>
    </font>
    <font>
      <sz val="12"/>
      <name val="新細明體"/>
      <charset val="136"/>
    </font>
    <font>
      <b/>
      <sz val="18"/>
      <color indexed="56"/>
      <name val="新細明體"/>
      <charset val="136"/>
    </font>
    <font>
      <b/>
      <sz val="13"/>
      <color indexed="56"/>
      <name val="新細明體"/>
      <charset val="136"/>
    </font>
    <font>
      <b/>
      <sz val="11"/>
      <color indexed="56"/>
      <name val="新細明體"/>
      <charset val="136"/>
    </font>
    <font>
      <b/>
      <sz val="15"/>
      <color indexed="56"/>
      <name val="新細明體"/>
      <charset val="136"/>
    </font>
    <font>
      <sz val="12"/>
      <color indexed="14"/>
      <name val="新細明體"/>
      <charset val="136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theme="1"/>
      <name val="Tahoma"/>
      <family val="2"/>
    </font>
    <font>
      <u/>
      <sz val="10"/>
      <color indexed="12"/>
      <name val="Arial"/>
      <family val="2"/>
    </font>
    <font>
      <sz val="12"/>
      <color indexed="17"/>
      <name val="新細明體"/>
      <charset val="136"/>
    </font>
    <font>
      <sz val="12"/>
      <color indexed="17"/>
      <name val="宋体"/>
      <family val="3"/>
      <charset val="134"/>
    </font>
    <font>
      <b/>
      <sz val="12"/>
      <color indexed="8"/>
      <name val="新細明體"/>
      <charset val="136"/>
    </font>
    <font>
      <sz val="12"/>
      <color indexed="20"/>
      <name val="新細明體"/>
      <charset val="136"/>
    </font>
    <font>
      <sz val="12"/>
      <color indexed="20"/>
      <name val="宋体"/>
      <family val="3"/>
      <charset val="134"/>
    </font>
    <font>
      <b/>
      <sz val="12"/>
      <color indexed="52"/>
      <name val="新細明體"/>
      <charset val="136"/>
    </font>
    <font>
      <b/>
      <sz val="12"/>
      <color indexed="9"/>
      <name val="新細明體"/>
      <charset val="136"/>
    </font>
    <font>
      <sz val="12"/>
      <color indexed="10"/>
      <name val="新細明體"/>
      <charset val="136"/>
    </font>
    <font>
      <sz val="12"/>
      <color indexed="52"/>
      <name val="新細明體"/>
      <charset val="136"/>
    </font>
    <font>
      <sz val="11"/>
      <name val="蹈框"/>
      <charset val="134"/>
    </font>
    <font>
      <b/>
      <sz val="12"/>
      <color indexed="63"/>
      <name val="新細明體"/>
      <charset val="136"/>
    </font>
    <font>
      <sz val="12"/>
      <color indexed="62"/>
      <name val="新細明體"/>
      <charset val="136"/>
    </font>
    <font>
      <i/>
      <sz val="12"/>
      <color indexed="23"/>
      <name val="新細明體"/>
      <charset val="136"/>
    </font>
    <font>
      <sz val="12"/>
      <color indexed="60"/>
      <name val="新細明體"/>
      <charset val="136"/>
    </font>
    <font>
      <sz val="11"/>
      <name val="ＭＳ Ｐゴシック"/>
      <charset val="128"/>
    </font>
    <font>
      <sz val="12"/>
      <name val="바탕체"/>
      <charset val="134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4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44">
    <xf numFmtId="177" fontId="0" fillId="0" borderId="0"/>
    <xf numFmtId="177" fontId="19" fillId="19" borderId="0" applyNumberFormat="0" applyBorder="0" applyAlignment="0" applyProtection="0">
      <alignment vertical="center"/>
    </xf>
    <xf numFmtId="177" fontId="20" fillId="19" borderId="0" applyNumberFormat="0" applyBorder="0" applyAlignment="0" applyProtection="0">
      <alignment vertical="center"/>
    </xf>
    <xf numFmtId="177" fontId="21" fillId="0" borderId="12" applyNumberFormat="0" applyFill="0" applyAlignment="0" applyProtection="0">
      <alignment vertical="center"/>
    </xf>
    <xf numFmtId="177" fontId="22" fillId="0" borderId="19" applyNumberFormat="0" applyFill="0" applyAlignment="0" applyProtection="0">
      <alignment vertical="center"/>
    </xf>
    <xf numFmtId="177" fontId="22" fillId="0" borderId="0" applyNumberFormat="0" applyFill="0" applyBorder="0" applyAlignment="0" applyProtection="0">
      <alignment vertical="center"/>
    </xf>
    <xf numFmtId="177" fontId="23" fillId="0" borderId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0" borderId="20" applyNumberFormat="0" applyFill="0" applyAlignment="0" applyProtection="0">
      <alignment vertical="center"/>
    </xf>
    <xf numFmtId="177" fontId="26" fillId="39" borderId="0" applyNumberFormat="0" applyBorder="0" applyAlignment="0" applyProtection="0">
      <alignment vertical="center"/>
    </xf>
    <xf numFmtId="177" fontId="26" fillId="28" borderId="0" applyNumberFormat="0" applyBorder="0" applyAlignment="0" applyProtection="0">
      <alignment vertical="center"/>
    </xf>
    <xf numFmtId="177" fontId="26" fillId="40" borderId="0" applyNumberFormat="0" applyBorder="0" applyAlignment="0" applyProtection="0">
      <alignment vertical="center"/>
    </xf>
    <xf numFmtId="177" fontId="26" fillId="41" borderId="0" applyNumberFormat="0" applyBorder="0" applyAlignment="0" applyProtection="0">
      <alignment vertical="center"/>
    </xf>
    <xf numFmtId="177" fontId="26" fillId="42" borderId="0" applyNumberFormat="0" applyBorder="0" applyAlignment="0" applyProtection="0">
      <alignment vertical="center"/>
    </xf>
    <xf numFmtId="177" fontId="27" fillId="0" borderId="0" applyNumberFormat="0" applyFill="0" applyBorder="0" applyAlignment="0" applyProtection="0">
      <alignment vertical="center"/>
    </xf>
    <xf numFmtId="177" fontId="28" fillId="0" borderId="0"/>
    <xf numFmtId="177" fontId="29" fillId="0" borderId="0"/>
    <xf numFmtId="177" fontId="1" fillId="0" borderId="0" applyProtection="0"/>
    <xf numFmtId="177" fontId="30" fillId="0" borderId="0"/>
    <xf numFmtId="177" fontId="31" fillId="0" borderId="0"/>
    <xf numFmtId="180" fontId="1" fillId="0" borderId="0" applyFont="0" applyFill="0" applyBorder="0" applyAlignment="0" applyProtection="0"/>
    <xf numFmtId="177" fontId="32" fillId="0" borderId="0">
      <alignment vertical="top"/>
    </xf>
    <xf numFmtId="177" fontId="29" fillId="0" borderId="0" applyProtection="0"/>
    <xf numFmtId="177" fontId="33" fillId="0" borderId="0"/>
    <xf numFmtId="177" fontId="1" fillId="0" borderId="0" applyNumberFormat="0" applyFill="0" applyBorder="0" applyAlignment="0" applyProtection="0"/>
    <xf numFmtId="177" fontId="34" fillId="19" borderId="0" applyNumberFormat="0" applyBorder="0" applyAlignment="0" applyProtection="0">
      <alignment vertical="center"/>
    </xf>
    <xf numFmtId="177" fontId="34" fillId="5" borderId="0" applyNumberFormat="0" applyBorder="0" applyAlignment="0" applyProtection="0">
      <alignment vertical="center"/>
    </xf>
    <xf numFmtId="177" fontId="35" fillId="25" borderId="0" applyNumberFormat="0" applyBorder="0" applyAlignment="0" applyProtection="0"/>
    <xf numFmtId="177" fontId="35" fillId="19" borderId="0" applyNumberFormat="0" applyBorder="0" applyAlignment="0" applyProtection="0"/>
    <xf numFmtId="177" fontId="6" fillId="5" borderId="0" applyNumberFormat="0" applyBorder="0" applyAlignment="0" applyProtection="0"/>
    <xf numFmtId="177" fontId="35" fillId="5" borderId="0" applyNumberFormat="0" applyBorder="0" applyAlignment="0" applyProtection="0"/>
    <xf numFmtId="177" fontId="6" fillId="14" borderId="0" applyNumberFormat="0" applyBorder="0" applyAlignment="0" applyProtection="0"/>
    <xf numFmtId="177" fontId="35" fillId="26" borderId="0" applyNumberFormat="0" applyBorder="0" applyAlignment="0" applyProtection="0"/>
    <xf numFmtId="177" fontId="35" fillId="22" borderId="0" applyNumberFormat="0" applyBorder="0" applyAlignment="0" applyProtection="0"/>
    <xf numFmtId="177" fontId="6" fillId="18" borderId="0" applyNumberFormat="0" applyBorder="0" applyAlignment="0" applyProtection="0"/>
    <xf numFmtId="177" fontId="35" fillId="18" borderId="0" applyNumberFormat="0" applyBorder="0" applyAlignment="0" applyProtection="0"/>
    <xf numFmtId="177" fontId="6" fillId="10" borderId="0" applyNumberFormat="0" applyBorder="0" applyAlignment="0" applyProtection="0"/>
    <xf numFmtId="177" fontId="35" fillId="29" borderId="0" applyNumberFormat="0" applyBorder="0" applyAlignment="0" applyProtection="0"/>
    <xf numFmtId="177" fontId="35" fillId="21" borderId="0" applyNumberFormat="0" applyBorder="0" applyAlignment="0" applyProtection="0"/>
    <xf numFmtId="177" fontId="6" fillId="17" borderId="0" applyNumberFormat="0" applyBorder="0" applyAlignment="0" applyProtection="0"/>
    <xf numFmtId="177" fontId="35" fillId="17" borderId="0" applyNumberFormat="0" applyBorder="0" applyAlignment="0" applyProtection="0"/>
    <xf numFmtId="177" fontId="6" fillId="43" borderId="0" applyNumberFormat="0" applyBorder="0" applyAlignment="0" applyProtection="0"/>
    <xf numFmtId="177" fontId="35" fillId="33" borderId="0" applyNumberFormat="0" applyBorder="0" applyAlignment="0" applyProtection="0"/>
    <xf numFmtId="177" fontId="6" fillId="44" borderId="0" applyNumberFormat="0" applyBorder="0" applyAlignment="0" applyProtection="0"/>
    <xf numFmtId="177" fontId="35" fillId="35" borderId="0" applyNumberFormat="0" applyBorder="0" applyAlignment="0" applyProtection="0"/>
    <xf numFmtId="177" fontId="6" fillId="45" borderId="0" applyNumberFormat="0" applyBorder="0" applyAlignment="0" applyProtection="0"/>
    <xf numFmtId="177" fontId="6" fillId="46" borderId="0" applyNumberFormat="0" applyBorder="0" applyAlignment="0" applyProtection="0"/>
    <xf numFmtId="177" fontId="36" fillId="25" borderId="0" applyNumberFormat="0" applyBorder="0" applyAlignment="0" applyProtection="0">
      <alignment vertical="center"/>
    </xf>
    <xf numFmtId="177" fontId="36" fillId="5" borderId="0" applyNumberFormat="0" applyBorder="0" applyAlignment="0" applyProtection="0"/>
    <xf numFmtId="177" fontId="36" fillId="22" borderId="0" applyNumberFormat="0" applyBorder="0" applyAlignment="0" applyProtection="0">
      <alignment vertical="center"/>
    </xf>
    <xf numFmtId="177" fontId="36" fillId="18" borderId="0" applyNumberFormat="0" applyBorder="0" applyAlignment="0" applyProtection="0"/>
    <xf numFmtId="177" fontId="36" fillId="21" borderId="0" applyNumberFormat="0" applyBorder="0" applyAlignment="0" applyProtection="0">
      <alignment vertical="center"/>
    </xf>
    <xf numFmtId="177" fontId="36" fillId="25" borderId="0" applyNumberFormat="0" applyBorder="0" applyAlignment="0" applyProtection="0"/>
    <xf numFmtId="177" fontId="36" fillId="33" borderId="0" applyNumberFormat="0" applyBorder="0" applyAlignment="0" applyProtection="0">
      <alignment vertical="center"/>
    </xf>
    <xf numFmtId="177" fontId="36" fillId="35" borderId="0" applyNumberFormat="0" applyBorder="0" applyAlignment="0" applyProtection="0">
      <alignment vertical="center"/>
    </xf>
    <xf numFmtId="177" fontId="36" fillId="47" borderId="0" applyNumberFormat="0" applyBorder="0" applyAlignment="0" applyProtection="0"/>
    <xf numFmtId="177" fontId="36" fillId="18" borderId="0" applyNumberFormat="0" applyBorder="0" applyAlignment="0" applyProtection="0">
      <alignment vertical="center"/>
    </xf>
    <xf numFmtId="177" fontId="34" fillId="31" borderId="0" applyNumberFormat="0" applyBorder="0" applyAlignment="0" applyProtection="0">
      <alignment vertical="center"/>
    </xf>
    <xf numFmtId="177" fontId="34" fillId="4" borderId="0" applyNumberFormat="0" applyBorder="0" applyAlignment="0" applyProtection="0">
      <alignment vertical="center"/>
    </xf>
    <xf numFmtId="177" fontId="6" fillId="19" borderId="0" applyNumberFormat="0" applyBorder="0" applyAlignment="0" applyProtection="0"/>
    <xf numFmtId="177" fontId="6" fillId="15" borderId="0" applyNumberFormat="0" applyBorder="0" applyAlignment="0" applyProtection="0"/>
    <xf numFmtId="177" fontId="6" fillId="7" borderId="0" applyNumberFormat="0" applyBorder="0" applyAlignment="0" applyProtection="0"/>
    <xf numFmtId="177" fontId="35" fillId="31" borderId="0" applyNumberFormat="0" applyBorder="0" applyAlignment="0" applyProtection="0"/>
    <xf numFmtId="177" fontId="6" fillId="23" borderId="0" applyNumberFormat="0" applyBorder="0" applyAlignment="0" applyProtection="0"/>
    <xf numFmtId="177" fontId="35" fillId="23" borderId="0" applyNumberFormat="0" applyBorder="0" applyAlignment="0" applyProtection="0"/>
    <xf numFmtId="177" fontId="6" fillId="9" borderId="0" applyNumberFormat="0" applyBorder="0" applyAlignment="0" applyProtection="0"/>
    <xf numFmtId="177" fontId="6" fillId="8" borderId="0" applyNumberFormat="0" applyBorder="0" applyAlignment="0" applyProtection="0"/>
    <xf numFmtId="177" fontId="6" fillId="11" borderId="0" applyNumberFormat="0" applyBorder="0" applyAlignment="0" applyProtection="0"/>
    <xf numFmtId="177" fontId="35" fillId="37" borderId="0" applyNumberFormat="0" applyBorder="0" applyAlignment="0" applyProtection="0"/>
    <xf numFmtId="177" fontId="35" fillId="4" borderId="0" applyNumberFormat="0" applyBorder="0" applyAlignment="0" applyProtection="0"/>
    <xf numFmtId="177" fontId="6" fillId="6" borderId="0" applyNumberFormat="0" applyBorder="0" applyAlignment="0" applyProtection="0"/>
    <xf numFmtId="177" fontId="36" fillId="26" borderId="0" applyNumberFormat="0" applyBorder="0" applyAlignment="0" applyProtection="0">
      <alignment vertical="center"/>
    </xf>
    <xf numFmtId="177" fontId="36" fillId="26" borderId="0" applyNumberFormat="0" applyBorder="0" applyAlignment="0" applyProtection="0"/>
    <xf numFmtId="177" fontId="36" fillId="29" borderId="0" applyNumberFormat="0" applyBorder="0" applyAlignment="0" applyProtection="0">
      <alignment vertical="center"/>
    </xf>
    <xf numFmtId="177" fontId="36" fillId="31" borderId="0" applyNumberFormat="0" applyBorder="0" applyAlignment="0" applyProtection="0">
      <alignment vertical="center"/>
    </xf>
    <xf numFmtId="177" fontId="36" fillId="33" borderId="0" applyNumberFormat="0" applyBorder="0" applyAlignment="0" applyProtection="0"/>
    <xf numFmtId="177" fontId="36" fillId="37" borderId="0" applyNumberFormat="0" applyBorder="0" applyAlignment="0" applyProtection="0">
      <alignment vertical="center"/>
    </xf>
    <xf numFmtId="177" fontId="36" fillId="37" borderId="0" applyNumberFormat="0" applyBorder="0" applyAlignment="0" applyProtection="0"/>
    <xf numFmtId="177" fontId="26" fillId="19" borderId="0" applyNumberFormat="0" applyBorder="0" applyAlignment="0" applyProtection="0">
      <alignment vertical="center"/>
    </xf>
    <xf numFmtId="177" fontId="26" fillId="31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37" fillId="27" borderId="0" applyNumberFormat="0" applyBorder="0" applyAlignment="0" applyProtection="0"/>
    <xf numFmtId="177" fontId="37" fillId="40" borderId="0" applyNumberFormat="0" applyBorder="0" applyAlignment="0" applyProtection="0"/>
    <xf numFmtId="177" fontId="38" fillId="34" borderId="0" applyNumberFormat="0" applyBorder="0" applyAlignment="0" applyProtection="0"/>
    <xf numFmtId="177" fontId="37" fillId="34" borderId="0" applyNumberFormat="0" applyBorder="0" applyAlignment="0" applyProtection="0"/>
    <xf numFmtId="177" fontId="38" fillId="48" borderId="0" applyNumberFormat="0" applyBorder="0" applyAlignment="0" applyProtection="0"/>
    <xf numFmtId="177" fontId="37" fillId="35" borderId="0" applyNumberFormat="0" applyBorder="0" applyAlignment="0" applyProtection="0"/>
    <xf numFmtId="177" fontId="37" fillId="29" borderId="0" applyNumberFormat="0" applyBorder="0" applyAlignment="0" applyProtection="0"/>
    <xf numFmtId="177" fontId="37" fillId="19" borderId="0" applyNumberFormat="0" applyBorder="0" applyAlignment="0" applyProtection="0"/>
    <xf numFmtId="177" fontId="38" fillId="49" borderId="0" applyNumberFormat="0" applyBorder="0" applyAlignment="0" applyProtection="0"/>
    <xf numFmtId="177" fontId="37" fillId="36" borderId="0" applyNumberFormat="0" applyBorder="0" applyAlignment="0" applyProtection="0"/>
    <xf numFmtId="177" fontId="37" fillId="31" borderId="0" applyNumberFormat="0" applyBorder="0" applyAlignment="0" applyProtection="0"/>
    <xf numFmtId="177" fontId="38" fillId="23" borderId="0" applyNumberFormat="0" applyBorder="0" applyAlignment="0" applyProtection="0"/>
    <xf numFmtId="177" fontId="37" fillId="23" borderId="0" applyNumberFormat="0" applyBorder="0" applyAlignment="0" applyProtection="0"/>
    <xf numFmtId="177" fontId="38" fillId="3" borderId="0" applyNumberFormat="0" applyBorder="0" applyAlignment="0" applyProtection="0"/>
    <xf numFmtId="177" fontId="37" fillId="37" borderId="0" applyNumberFormat="0" applyBorder="0" applyAlignment="0" applyProtection="0"/>
    <xf numFmtId="177" fontId="37" fillId="32" borderId="0" applyNumberFormat="0" applyBorder="0" applyAlignment="0" applyProtection="0"/>
    <xf numFmtId="177" fontId="37" fillId="41" borderId="0" applyNumberFormat="0" applyBorder="0" applyAlignment="0" applyProtection="0"/>
    <xf numFmtId="177" fontId="38" fillId="19" borderId="0" applyNumberFormat="0" applyBorder="0" applyAlignment="0" applyProtection="0"/>
    <xf numFmtId="177" fontId="38" fillId="50" borderId="0" applyNumberFormat="0" applyBorder="0" applyAlignment="0" applyProtection="0"/>
    <xf numFmtId="177" fontId="37" fillId="22" borderId="0" applyNumberFormat="0" applyBorder="0" applyAlignment="0" applyProtection="0"/>
    <xf numFmtId="177" fontId="37" fillId="42" borderId="0" applyNumberFormat="0" applyBorder="0" applyAlignment="0" applyProtection="0"/>
    <xf numFmtId="177" fontId="38" fillId="51" borderId="0" applyNumberFormat="0" applyBorder="0" applyAlignment="0" applyProtection="0"/>
    <xf numFmtId="177" fontId="37" fillId="38" borderId="0" applyNumberFormat="0" applyBorder="0" applyAlignment="0" applyProtection="0"/>
    <xf numFmtId="177" fontId="37" fillId="4" borderId="0" applyNumberFormat="0" applyBorder="0" applyAlignment="0" applyProtection="0"/>
    <xf numFmtId="177" fontId="38" fillId="18" borderId="0" applyNumberFormat="0" applyBorder="0" applyAlignment="0" applyProtection="0"/>
    <xf numFmtId="177" fontId="37" fillId="18" borderId="0" applyNumberFormat="0" applyBorder="0" applyAlignment="0" applyProtection="0"/>
    <xf numFmtId="177" fontId="38" fillId="52" borderId="0" applyNumberFormat="0" applyBorder="0" applyAlignment="0" applyProtection="0"/>
    <xf numFmtId="177" fontId="39" fillId="27" borderId="0" applyNumberFormat="0" applyBorder="0" applyAlignment="0" applyProtection="0">
      <alignment vertical="center"/>
    </xf>
    <xf numFmtId="177" fontId="39" fillId="27" borderId="0" applyNumberFormat="0" applyBorder="0" applyAlignment="0" applyProtection="0"/>
    <xf numFmtId="177" fontId="39" fillId="29" borderId="0" applyNumberFormat="0" applyBorder="0" applyAlignment="0" applyProtection="0">
      <alignment vertical="center"/>
    </xf>
    <xf numFmtId="177" fontId="39" fillId="29" borderId="0" applyNumberFormat="0" applyBorder="0" applyAlignment="0" applyProtection="0"/>
    <xf numFmtId="177" fontId="39" fillId="31" borderId="0" applyNumberFormat="0" applyBorder="0" applyAlignment="0" applyProtection="0">
      <alignment vertical="center"/>
    </xf>
    <xf numFmtId="177" fontId="39" fillId="25" borderId="0" applyNumberFormat="0" applyBorder="0" applyAlignment="0" applyProtection="0"/>
    <xf numFmtId="177" fontId="39" fillId="32" borderId="0" applyNumberFormat="0" applyBorder="0" applyAlignment="0" applyProtection="0">
      <alignment vertical="center"/>
    </xf>
    <xf numFmtId="177" fontId="39" fillId="19" borderId="0" applyNumberFormat="0" applyBorder="0" applyAlignment="0" applyProtection="0"/>
    <xf numFmtId="177" fontId="39" fillId="34" borderId="0" applyNumberFormat="0" applyBorder="0" applyAlignment="0" applyProtection="0">
      <alignment vertical="center"/>
    </xf>
    <xf numFmtId="177" fontId="39" fillId="34" borderId="0" applyNumberFormat="0" applyBorder="0" applyAlignment="0" applyProtection="0"/>
    <xf numFmtId="177" fontId="39" fillId="38" borderId="0" applyNumberFormat="0" applyBorder="0" applyAlignment="0" applyProtection="0">
      <alignment vertical="center"/>
    </xf>
    <xf numFmtId="177" fontId="39" fillId="18" borderId="0" applyNumberFormat="0" applyBorder="0" applyAlignment="0" applyProtection="0"/>
    <xf numFmtId="177" fontId="37" fillId="24" borderId="0" applyNumberFormat="0" applyBorder="0" applyAlignment="0" applyProtection="0"/>
    <xf numFmtId="177" fontId="37" fillId="39" borderId="0" applyNumberFormat="0" applyBorder="0" applyAlignment="0" applyProtection="0"/>
    <xf numFmtId="177" fontId="38" fillId="53" borderId="0" applyNumberFormat="0" applyBorder="0" applyAlignment="0" applyProtection="0"/>
    <xf numFmtId="177" fontId="37" fillId="54" borderId="0" applyNumberFormat="0" applyBorder="0" applyAlignment="0" applyProtection="0"/>
    <xf numFmtId="177" fontId="37" fillId="28" borderId="0" applyNumberFormat="0" applyBorder="0" applyAlignment="0" applyProtection="0"/>
    <xf numFmtId="177" fontId="38" fillId="55" borderId="0" applyNumberFormat="0" applyBorder="0" applyAlignment="0" applyProtection="0"/>
    <xf numFmtId="177" fontId="37" fillId="55" borderId="0" applyNumberFormat="0" applyBorder="0" applyAlignment="0" applyProtection="0"/>
    <xf numFmtId="177" fontId="38" fillId="56" borderId="0" applyNumberFormat="0" applyBorder="0" applyAlignment="0" applyProtection="0"/>
    <xf numFmtId="177" fontId="37" fillId="30" borderId="0" applyNumberFormat="0" applyBorder="0" applyAlignment="0" applyProtection="0"/>
    <xf numFmtId="177" fontId="38" fillId="57" borderId="0" applyNumberFormat="0" applyBorder="0" applyAlignment="0" applyProtection="0"/>
    <xf numFmtId="177" fontId="38" fillId="58" borderId="0" applyNumberFormat="0" applyBorder="0" applyAlignment="0" applyProtection="0"/>
    <xf numFmtId="177" fontId="37" fillId="58" borderId="0" applyNumberFormat="0" applyBorder="0" applyAlignment="0" applyProtection="0"/>
    <xf numFmtId="177" fontId="38" fillId="59" borderId="0" applyNumberFormat="0" applyBorder="0" applyAlignment="0" applyProtection="0"/>
    <xf numFmtId="177" fontId="38" fillId="60" borderId="0" applyNumberFormat="0" applyBorder="0" applyAlignment="0" applyProtection="0"/>
    <xf numFmtId="177" fontId="38" fillId="61" borderId="0" applyNumberFormat="0" applyBorder="0" applyAlignment="0" applyProtection="0"/>
    <xf numFmtId="177" fontId="40" fillId="22" borderId="0" applyNumberFormat="0" applyBorder="0" applyAlignment="0" applyProtection="0"/>
    <xf numFmtId="177" fontId="41" fillId="62" borderId="0" applyNumberFormat="0" applyBorder="0" applyAlignment="0" applyProtection="0"/>
    <xf numFmtId="177" fontId="40" fillId="19" borderId="0" applyNumberFormat="0" applyBorder="0" applyAlignment="0" applyProtection="0"/>
    <xf numFmtId="177" fontId="42" fillId="62" borderId="0" applyNumberFormat="0" applyBorder="0" applyAlignment="0" applyProtection="0"/>
    <xf numFmtId="177" fontId="43" fillId="22" borderId="0" applyNumberFormat="0" applyBorder="0" applyAlignment="0" applyProtection="0"/>
    <xf numFmtId="177" fontId="40" fillId="33" borderId="0" applyNumberFormat="0" applyBorder="0" applyAlignment="0" applyProtection="0"/>
    <xf numFmtId="181" fontId="44" fillId="0" borderId="0" applyFill="0" applyBorder="0" applyAlignment="0"/>
    <xf numFmtId="182" fontId="44" fillId="0" borderId="0" applyFill="0" applyBorder="0" applyAlignment="0"/>
    <xf numFmtId="183" fontId="44" fillId="0" borderId="0" applyFill="0" applyBorder="0" applyAlignment="0"/>
    <xf numFmtId="184" fontId="44" fillId="0" borderId="0" applyFill="0" applyBorder="0" applyAlignment="0"/>
    <xf numFmtId="185" fontId="44" fillId="0" borderId="0" applyFill="0" applyBorder="0" applyAlignment="0"/>
    <xf numFmtId="186" fontId="44" fillId="0" borderId="0" applyFill="0" applyBorder="0" applyAlignment="0"/>
    <xf numFmtId="177" fontId="45" fillId="19" borderId="14" applyNumberFormat="0" applyAlignment="0" applyProtection="0"/>
    <xf numFmtId="177" fontId="46" fillId="19" borderId="14" applyNumberFormat="0" applyAlignment="0" applyProtection="0"/>
    <xf numFmtId="177" fontId="47" fillId="5" borderId="21" applyNumberFormat="0" applyAlignment="0" applyProtection="0"/>
    <xf numFmtId="177" fontId="45" fillId="5" borderId="14" applyNumberFormat="0" applyAlignment="0" applyProtection="0"/>
    <xf numFmtId="177" fontId="47" fillId="63" borderId="21" applyNumberFormat="0" applyAlignment="0" applyProtection="0"/>
    <xf numFmtId="177" fontId="48" fillId="5" borderId="14" applyNumberFormat="0" applyAlignment="0" applyProtection="0"/>
    <xf numFmtId="177" fontId="49" fillId="20" borderId="16" applyNumberFormat="0" applyAlignment="0" applyProtection="0"/>
    <xf numFmtId="177" fontId="49" fillId="64" borderId="22" applyNumberFormat="0" applyAlignment="0" applyProtection="0"/>
    <xf numFmtId="177" fontId="50" fillId="65" borderId="23" applyNumberFormat="0" applyAlignment="0" applyProtection="0"/>
    <xf numFmtId="177" fontId="32" fillId="0" borderId="0" applyNumberFormat="0" applyFill="0" applyBorder="0" applyAlignment="0" applyProtection="0">
      <alignment vertical="top"/>
    </xf>
    <xf numFmtId="181" fontId="44" fillId="0" borderId="0" applyFont="0" applyFill="0" applyBorder="0" applyAlignment="0" applyProtection="0"/>
    <xf numFmtId="178" fontId="2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6" fillId="0" borderId="0" applyFont="0" applyFill="0" applyBorder="0" applyAlignment="0" applyProtection="0"/>
    <xf numFmtId="187" fontId="4" fillId="0" borderId="0"/>
    <xf numFmtId="188" fontId="51" fillId="0" borderId="0">
      <protection locked="0"/>
    </xf>
    <xf numFmtId="182" fontId="44" fillId="0" borderId="0" applyFont="0" applyFill="0" applyBorder="0" applyAlignment="0" applyProtection="0"/>
    <xf numFmtId="189" fontId="134" fillId="0" borderId="0" applyFont="0" applyFill="0" applyBorder="0" applyAlignment="0" applyProtection="0">
      <alignment vertical="center"/>
    </xf>
    <xf numFmtId="179" fontId="52" fillId="0" borderId="0" applyFont="0" applyFill="0" applyBorder="0" applyAlignment="0" applyProtection="0"/>
    <xf numFmtId="176" fontId="134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23" fillId="0" borderId="0" applyFont="0" applyFill="0" applyBorder="0" applyAlignment="0" applyProtection="0"/>
    <xf numFmtId="176" fontId="134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9" fontId="13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54" fillId="0" borderId="0" applyFont="0" applyFill="0" applyBorder="0" applyAlignment="0" applyProtection="0"/>
    <xf numFmtId="190" fontId="4" fillId="0" borderId="0"/>
    <xf numFmtId="14" fontId="32" fillId="0" borderId="0" applyFill="0" applyBorder="0" applyAlignment="0"/>
    <xf numFmtId="38" fontId="55" fillId="0" borderId="24">
      <alignment vertical="center"/>
    </xf>
    <xf numFmtId="191" fontId="4" fillId="0" borderId="0"/>
    <xf numFmtId="177" fontId="23" fillId="0" borderId="0"/>
    <xf numFmtId="177" fontId="35" fillId="0" borderId="0"/>
    <xf numFmtId="177" fontId="32" fillId="0" borderId="0"/>
    <xf numFmtId="177" fontId="56" fillId="0" borderId="0" applyNumberFormat="0" applyFill="0" applyBorder="0" applyAlignment="0" applyProtection="0"/>
    <xf numFmtId="177" fontId="57" fillId="0" borderId="0" applyNumberFormat="0" applyFill="0" applyBorder="0" applyAlignment="0" applyProtection="0"/>
    <xf numFmtId="177" fontId="58" fillId="21" borderId="0" applyNumberFormat="0" applyBorder="0" applyAlignment="0" applyProtection="0"/>
    <xf numFmtId="177" fontId="58" fillId="19" borderId="0" applyNumberFormat="0" applyBorder="0" applyAlignment="0" applyProtection="0"/>
    <xf numFmtId="177" fontId="59" fillId="66" borderId="0" applyNumberFormat="0" applyBorder="0" applyAlignment="0" applyProtection="0"/>
    <xf numFmtId="177" fontId="58" fillId="35" borderId="0" applyNumberFormat="0" applyBorder="0" applyAlignment="0" applyProtection="0"/>
    <xf numFmtId="38" fontId="60" fillId="19" borderId="0" applyNumberFormat="0" applyBorder="0" applyAlignment="0" applyProtection="0"/>
    <xf numFmtId="177" fontId="61" fillId="19" borderId="0" applyNumberFormat="0" applyBorder="0" applyAlignment="0" applyProtection="0"/>
    <xf numFmtId="177" fontId="62" fillId="0" borderId="1" applyNumberFormat="0" applyAlignment="0" applyProtection="0">
      <alignment horizontal="left" vertical="center"/>
    </xf>
    <xf numFmtId="177" fontId="62" fillId="0" borderId="5">
      <alignment horizontal="left" vertical="center"/>
    </xf>
    <xf numFmtId="177" fontId="63" fillId="0" borderId="11" applyNumberFormat="0" applyFill="0" applyAlignment="0" applyProtection="0"/>
    <xf numFmtId="177" fontId="64" fillId="0" borderId="25" applyNumberFormat="0" applyFill="0" applyAlignment="0" applyProtection="0"/>
    <xf numFmtId="177" fontId="65" fillId="0" borderId="26" applyNumberFormat="0" applyFill="0" applyAlignment="0" applyProtection="0"/>
    <xf numFmtId="177" fontId="66" fillId="0" borderId="27" applyNumberFormat="0" applyFill="0" applyAlignment="0" applyProtection="0"/>
    <xf numFmtId="177" fontId="65" fillId="0" borderId="28" applyNumberFormat="0" applyFill="0" applyAlignment="0" applyProtection="0"/>
    <xf numFmtId="177" fontId="67" fillId="0" borderId="12" applyNumberFormat="0" applyFill="0" applyAlignment="0" applyProtection="0"/>
    <xf numFmtId="177" fontId="68" fillId="0" borderId="12" applyNumberFormat="0" applyFill="0" applyAlignment="0" applyProtection="0"/>
    <xf numFmtId="177" fontId="69" fillId="0" borderId="29" applyNumberFormat="0" applyFill="0" applyAlignment="0" applyProtection="0"/>
    <xf numFmtId="177" fontId="70" fillId="0" borderId="12" applyNumberFormat="0" applyFill="0" applyAlignment="0" applyProtection="0"/>
    <xf numFmtId="177" fontId="71" fillId="0" borderId="29" applyNumberFormat="0" applyFill="0" applyAlignment="0" applyProtection="0"/>
    <xf numFmtId="177" fontId="70" fillId="0" borderId="30" applyNumberFormat="0" applyFill="0" applyAlignment="0" applyProtection="0"/>
    <xf numFmtId="177" fontId="72" fillId="0" borderId="13" applyNumberFormat="0" applyFill="0" applyAlignment="0" applyProtection="0"/>
    <xf numFmtId="177" fontId="73" fillId="0" borderId="19" applyNumberFormat="0" applyFill="0" applyAlignment="0" applyProtection="0"/>
    <xf numFmtId="177" fontId="74" fillId="0" borderId="31" applyNumberFormat="0" applyFill="0" applyAlignment="0" applyProtection="0"/>
    <xf numFmtId="177" fontId="75" fillId="0" borderId="32" applyNumberFormat="0" applyFill="0" applyAlignment="0" applyProtection="0"/>
    <xf numFmtId="177" fontId="74" fillId="0" borderId="33" applyNumberFormat="0" applyFill="0" applyAlignment="0" applyProtection="0"/>
    <xf numFmtId="177" fontId="72" fillId="0" borderId="0" applyNumberFormat="0" applyFill="0" applyBorder="0" applyAlignment="0" applyProtection="0"/>
    <xf numFmtId="177" fontId="73" fillId="0" borderId="0" applyNumberFormat="0" applyFill="0" applyBorder="0" applyAlignment="0" applyProtection="0"/>
    <xf numFmtId="177" fontId="74" fillId="0" borderId="0" applyNumberFormat="0" applyFill="0" applyBorder="0" applyAlignment="0" applyProtection="0"/>
    <xf numFmtId="177" fontId="75" fillId="0" borderId="0" applyNumberFormat="0" applyFill="0" applyBorder="0" applyAlignment="0" applyProtection="0"/>
    <xf numFmtId="177" fontId="76" fillId="0" borderId="0" applyNumberFormat="0" applyFill="0" applyBorder="0" applyAlignment="0" applyProtection="0">
      <alignment vertical="top"/>
      <protection locked="0"/>
    </xf>
    <xf numFmtId="177" fontId="77" fillId="0" borderId="0" applyNumberFormat="0" applyFill="0" applyBorder="0" applyAlignment="0" applyProtection="0">
      <alignment vertical="top"/>
      <protection locked="0"/>
    </xf>
    <xf numFmtId="177" fontId="78" fillId="0" borderId="0" applyNumberFormat="0" applyFill="0" applyBorder="0" applyAlignment="0" applyProtection="0">
      <alignment vertical="top"/>
      <protection locked="0"/>
    </xf>
    <xf numFmtId="177" fontId="79" fillId="0" borderId="0" applyNumberFormat="0" applyFill="0" applyBorder="0" applyAlignment="0" applyProtection="0"/>
    <xf numFmtId="177" fontId="80" fillId="0" borderId="0" applyNumberFormat="0" applyFill="0" applyBorder="0" applyAlignment="0" applyProtection="0">
      <alignment vertical="top"/>
      <protection locked="0"/>
    </xf>
    <xf numFmtId="177" fontId="81" fillId="0" borderId="0" applyNumberFormat="0" applyFill="0" applyBorder="0" applyAlignment="0" applyProtection="0">
      <alignment vertical="top"/>
      <protection locked="0"/>
    </xf>
    <xf numFmtId="177" fontId="82" fillId="18" borderId="14" applyNumberFormat="0" applyAlignment="0" applyProtection="0"/>
    <xf numFmtId="10" fontId="60" fillId="17" borderId="3" applyNumberFormat="0" applyBorder="0" applyAlignment="0" applyProtection="0"/>
    <xf numFmtId="177" fontId="83" fillId="67" borderId="21" applyNumberFormat="0" applyAlignment="0" applyProtection="0">
      <alignment vertical="center"/>
    </xf>
    <xf numFmtId="177" fontId="84" fillId="19" borderId="14" applyNumberFormat="0" applyAlignment="0" applyProtection="0"/>
    <xf numFmtId="177" fontId="83" fillId="67" borderId="21" applyNumberFormat="0" applyAlignment="0" applyProtection="0"/>
    <xf numFmtId="177" fontId="82" fillId="23" borderId="14" applyNumberFormat="0" applyAlignment="0" applyProtection="0"/>
    <xf numFmtId="177" fontId="85" fillId="0" borderId="17" applyNumberFormat="0" applyFill="0" applyAlignment="0" applyProtection="0"/>
    <xf numFmtId="177" fontId="86" fillId="0" borderId="20" applyNumberFormat="0" applyFill="0" applyAlignment="0" applyProtection="0"/>
    <xf numFmtId="177" fontId="87" fillId="0" borderId="34" applyNumberFormat="0" applyFill="0" applyAlignment="0" applyProtection="0"/>
    <xf numFmtId="177" fontId="88" fillId="0" borderId="35" applyNumberFormat="0" applyFill="0" applyAlignment="0" applyProtection="0"/>
    <xf numFmtId="177" fontId="89" fillId="23" borderId="0" applyNumberFormat="0" applyBorder="0" applyAlignment="0" applyProtection="0"/>
    <xf numFmtId="177" fontId="90" fillId="19" borderId="0" applyNumberFormat="0" applyBorder="0" applyAlignment="0" applyProtection="0"/>
    <xf numFmtId="177" fontId="91" fillId="68" borderId="0" applyNumberFormat="0" applyBorder="0" applyAlignment="0" applyProtection="0"/>
    <xf numFmtId="177" fontId="92" fillId="23" borderId="0" applyNumberFormat="0" applyBorder="0" applyAlignment="0" applyProtection="0"/>
    <xf numFmtId="177" fontId="1" fillId="69" borderId="0" applyNumberFormat="0" applyFont="0" applyBorder="0" applyAlignment="0" applyProtection="0"/>
    <xf numFmtId="177" fontId="1" fillId="70" borderId="0" applyNumberFormat="0" applyFont="0" applyBorder="0" applyAlignment="0" applyProtection="0"/>
    <xf numFmtId="37" fontId="93" fillId="0" borderId="0"/>
    <xf numFmtId="177" fontId="1" fillId="19" borderId="0" applyNumberFormat="0" applyFont="0" applyBorder="0" applyAlignment="0" applyProtection="0"/>
    <xf numFmtId="177" fontId="29" fillId="0" borderId="0">
      <protection hidden="1"/>
    </xf>
    <xf numFmtId="192" fontId="94" fillId="0" borderId="0"/>
    <xf numFmtId="180" fontId="54" fillId="0" borderId="0" applyFont="0" applyFill="0" applyBorder="0" applyAlignment="0" applyProtection="0"/>
    <xf numFmtId="177" fontId="6" fillId="0" borderId="0">
      <alignment vertical="center"/>
    </xf>
    <xf numFmtId="177" fontId="35" fillId="0" borderId="0">
      <alignment vertical="center"/>
    </xf>
    <xf numFmtId="177" fontId="29" fillId="0" borderId="0" applyProtection="0"/>
    <xf numFmtId="177" fontId="134" fillId="0" borderId="0">
      <alignment vertical="top"/>
    </xf>
    <xf numFmtId="177" fontId="95" fillId="0" borderId="0"/>
    <xf numFmtId="177" fontId="96" fillId="0" borderId="0"/>
    <xf numFmtId="177" fontId="1" fillId="0" borderId="0">
      <alignment vertical="top"/>
    </xf>
    <xf numFmtId="177" fontId="134" fillId="0" borderId="0"/>
    <xf numFmtId="177" fontId="10" fillId="0" borderId="0"/>
    <xf numFmtId="177" fontId="54" fillId="0" borderId="0"/>
    <xf numFmtId="177" fontId="6" fillId="0" borderId="0"/>
    <xf numFmtId="177" fontId="6" fillId="0" borderId="0"/>
    <xf numFmtId="177" fontId="2" fillId="0" borderId="0"/>
    <xf numFmtId="177" fontId="97" fillId="0" borderId="0"/>
    <xf numFmtId="177" fontId="95" fillId="0" borderId="0"/>
    <xf numFmtId="177" fontId="53" fillId="0" borderId="0"/>
    <xf numFmtId="177" fontId="1" fillId="0" borderId="0"/>
    <xf numFmtId="177" fontId="98" fillId="0" borderId="0"/>
    <xf numFmtId="177" fontId="98" fillId="0" borderId="0"/>
    <xf numFmtId="177" fontId="134" fillId="0" borderId="0"/>
    <xf numFmtId="177" fontId="6" fillId="0" borderId="0"/>
    <xf numFmtId="0" fontId="6" fillId="0" borderId="0"/>
    <xf numFmtId="0" fontId="6" fillId="0" borderId="0"/>
    <xf numFmtId="177" fontId="52" fillId="0" borderId="0"/>
    <xf numFmtId="177" fontId="35" fillId="17" borderId="10" applyNumberFormat="0" applyFont="0" applyAlignment="0" applyProtection="0"/>
    <xf numFmtId="177" fontId="35" fillId="5" borderId="10" applyNumberFormat="0" applyFont="0" applyAlignment="0" applyProtection="0"/>
    <xf numFmtId="177" fontId="134" fillId="17" borderId="10" applyNumberFormat="0" applyFont="0" applyAlignment="0" applyProtection="0"/>
    <xf numFmtId="177" fontId="35" fillId="13" borderId="36" applyNumberFormat="0" applyFont="0" applyAlignment="0" applyProtection="0"/>
    <xf numFmtId="177" fontId="96" fillId="5" borderId="10" applyNumberFormat="0" applyFont="0" applyAlignment="0" applyProtection="0"/>
    <xf numFmtId="177" fontId="6" fillId="13" borderId="36" applyNumberFormat="0" applyFont="0" applyAlignment="0" applyProtection="0"/>
    <xf numFmtId="177" fontId="1" fillId="13" borderId="36" applyNumberFormat="0" applyFont="0" applyAlignment="0" applyProtection="0"/>
    <xf numFmtId="177" fontId="1" fillId="17" borderId="10" applyNumberFormat="0" applyFont="0" applyAlignment="0" applyProtection="0"/>
    <xf numFmtId="177" fontId="1" fillId="5" borderId="10" applyNumberFormat="0" applyFont="0" applyAlignment="0" applyProtection="0"/>
    <xf numFmtId="177" fontId="6" fillId="13" borderId="36" applyNumberFormat="0" applyFont="0" applyAlignment="0" applyProtection="0">
      <alignment vertical="center"/>
    </xf>
    <xf numFmtId="177" fontId="99" fillId="19" borderId="15" applyNumberFormat="0" applyAlignment="0" applyProtection="0"/>
    <xf numFmtId="177" fontId="100" fillId="19" borderId="37" applyNumberFormat="0" applyAlignment="0" applyProtection="0"/>
    <xf numFmtId="177" fontId="101" fillId="5" borderId="38" applyNumberFormat="0" applyAlignment="0" applyProtection="0"/>
    <xf numFmtId="177" fontId="99" fillId="5" borderId="15" applyNumberFormat="0" applyAlignment="0" applyProtection="0"/>
    <xf numFmtId="177" fontId="101" fillId="63" borderId="38" applyNumberFormat="0" applyAlignment="0" applyProtection="0"/>
    <xf numFmtId="185" fontId="44" fillId="0" borderId="0" applyFont="0" applyFill="0" applyBorder="0" applyAlignment="0" applyProtection="0"/>
    <xf numFmtId="193" fontId="44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4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54" fillId="0" borderId="0" applyFont="0" applyFill="0" applyBorder="0" applyAlignment="0" applyProtection="0"/>
    <xf numFmtId="177" fontId="102" fillId="0" borderId="0" applyNumberFormat="0" applyFill="0" applyBorder="0" applyAlignment="0" applyProtection="0"/>
    <xf numFmtId="177" fontId="1" fillId="71" borderId="0" applyNumberFormat="0" applyFont="0" applyBorder="0" applyAlignment="0" applyProtection="0"/>
    <xf numFmtId="177" fontId="1" fillId="0" borderId="0"/>
    <xf numFmtId="177" fontId="18" fillId="35" borderId="0" applyNumberFormat="0" applyFont="0" applyBorder="0" applyAlignment="0" applyProtection="0">
      <alignment vertical="center"/>
    </xf>
    <xf numFmtId="49" fontId="32" fillId="0" borderId="0" applyFill="0" applyBorder="0" applyAlignment="0"/>
    <xf numFmtId="194" fontId="44" fillId="0" borderId="0" applyFill="0" applyBorder="0" applyAlignment="0"/>
    <xf numFmtId="195" fontId="44" fillId="0" borderId="0" applyFill="0" applyBorder="0" applyAlignment="0"/>
    <xf numFmtId="177" fontId="1" fillId="0" borderId="0" applyNumberFormat="0" applyFont="0" applyFill="0" applyBorder="0" applyProtection="0">
      <alignment horizontal="left" wrapText="1"/>
    </xf>
    <xf numFmtId="177" fontId="103" fillId="0" borderId="0" applyNumberFormat="0" applyFill="0" applyBorder="0" applyAlignment="0" applyProtection="0"/>
    <xf numFmtId="177" fontId="103" fillId="0" borderId="0" applyNumberFormat="0" applyFill="0" applyBorder="0" applyAlignment="0" applyProtection="0"/>
    <xf numFmtId="177" fontId="104" fillId="0" borderId="0" applyNumberFormat="0" applyFill="0" applyBorder="0" applyAlignment="0" applyProtection="0"/>
    <xf numFmtId="177" fontId="105" fillId="0" borderId="0" applyNumberFormat="0" applyFill="0" applyBorder="0" applyAlignment="0" applyProtection="0"/>
    <xf numFmtId="177" fontId="106" fillId="0" borderId="0" applyNumberFormat="0" applyFill="0" applyBorder="0" applyAlignment="0" applyProtection="0"/>
    <xf numFmtId="177" fontId="105" fillId="0" borderId="0" applyNumberFormat="0" applyFill="0" applyBorder="0" applyAlignment="0" applyProtection="0"/>
    <xf numFmtId="177" fontId="100" fillId="0" borderId="18" applyNumberFormat="0" applyFill="0" applyAlignment="0" applyProtection="0"/>
    <xf numFmtId="177" fontId="100" fillId="0" borderId="39" applyNumberFormat="0" applyFill="0" applyAlignment="0" applyProtection="0"/>
    <xf numFmtId="177" fontId="7" fillId="0" borderId="40" applyNumberFormat="0" applyFill="0" applyAlignment="0" applyProtection="0"/>
    <xf numFmtId="177" fontId="100" fillId="0" borderId="40" applyNumberFormat="0" applyFill="0" applyAlignment="0" applyProtection="0"/>
    <xf numFmtId="177" fontId="7" fillId="0" borderId="41" applyNumberFormat="0" applyFill="0" applyAlignment="0" applyProtection="0"/>
    <xf numFmtId="177" fontId="100" fillId="0" borderId="42" applyNumberFormat="0" applyFill="0" applyAlignment="0" applyProtection="0"/>
    <xf numFmtId="177" fontId="88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7" fontId="107" fillId="17" borderId="10" applyNumberFormat="0" applyFont="0" applyAlignment="0" applyProtection="0">
      <alignment vertical="center"/>
    </xf>
    <xf numFmtId="177" fontId="134" fillId="17" borderId="10" applyProtection="0"/>
    <xf numFmtId="177" fontId="108" fillId="0" borderId="0" applyNumberFormat="0" applyFill="0" applyBorder="0" applyAlignment="0" applyProtection="0">
      <alignment vertical="center"/>
    </xf>
    <xf numFmtId="177" fontId="109" fillId="0" borderId="12" applyNumberFormat="0" applyFill="0" applyAlignment="0" applyProtection="0"/>
    <xf numFmtId="177" fontId="110" fillId="0" borderId="13" applyNumberFormat="0" applyFill="0" applyAlignment="0" applyProtection="0"/>
    <xf numFmtId="177" fontId="110" fillId="0" borderId="0" applyNumberFormat="0" applyFill="0" applyBorder="0" applyAlignment="0" applyProtection="0"/>
    <xf numFmtId="177" fontId="111" fillId="0" borderId="11" applyNumberFormat="0" applyFill="0" applyAlignment="0" applyProtection="0">
      <alignment vertical="center"/>
    </xf>
    <xf numFmtId="177" fontId="111" fillId="0" borderId="11" applyNumberFormat="0" applyFill="0" applyAlignment="0" applyProtection="0"/>
    <xf numFmtId="177" fontId="109" fillId="0" borderId="12" applyNumberFormat="0" applyFill="0" applyAlignment="0" applyProtection="0">
      <alignment vertical="center"/>
    </xf>
    <xf numFmtId="177" fontId="12" fillId="0" borderId="12" applyProtection="0"/>
    <xf numFmtId="177" fontId="110" fillId="0" borderId="13" applyNumberFormat="0" applyFill="0" applyAlignment="0" applyProtection="0">
      <alignment vertical="center"/>
    </xf>
    <xf numFmtId="177" fontId="13" fillId="0" borderId="13" applyProtection="0"/>
    <xf numFmtId="177" fontId="110" fillId="0" borderId="0" applyNumberFormat="0" applyFill="0" applyBorder="0" applyAlignment="0" applyProtection="0">
      <alignment vertical="center"/>
    </xf>
    <xf numFmtId="177" fontId="13" fillId="0" borderId="0" applyProtection="0"/>
    <xf numFmtId="177" fontId="108" fillId="0" borderId="0" applyNumberFormat="0" applyFill="0" applyBorder="0" applyAlignment="0" applyProtection="0"/>
    <xf numFmtId="177" fontId="112" fillId="22" borderId="0" applyNumberFormat="0" applyBorder="0" applyAlignment="0" applyProtection="0"/>
    <xf numFmtId="177" fontId="16" fillId="19" borderId="0" applyNumberFormat="0" applyBorder="0" applyAlignment="0" applyProtection="0">
      <alignment vertical="center"/>
    </xf>
    <xf numFmtId="177" fontId="16" fillId="72" borderId="0" applyNumberFormat="0" applyBorder="0" applyAlignment="0" applyProtection="0"/>
    <xf numFmtId="177" fontId="16" fillId="22" borderId="0" applyNumberFormat="0" applyBorder="0" applyAlignment="0" applyProtection="0"/>
    <xf numFmtId="177" fontId="16" fillId="22" borderId="0" applyProtection="0">
      <alignment vertical="center"/>
    </xf>
    <xf numFmtId="177" fontId="40" fillId="22" borderId="0" applyNumberFormat="0" applyBorder="0" applyAlignment="0" applyProtection="0">
      <alignment vertical="center"/>
    </xf>
    <xf numFmtId="177" fontId="113" fillId="22" borderId="0" applyNumberFormat="0" applyBorder="0" applyAlignment="0" applyProtection="0"/>
    <xf numFmtId="177" fontId="114" fillId="22" borderId="0" applyNumberFormat="0" applyBorder="0" applyAlignment="0" applyProtection="0">
      <alignment vertical="center"/>
    </xf>
    <xf numFmtId="177" fontId="134" fillId="0" borderId="0" applyProtection="0"/>
    <xf numFmtId="177" fontId="115" fillId="0" borderId="0"/>
    <xf numFmtId="177" fontId="6" fillId="0" borderId="0"/>
    <xf numFmtId="177" fontId="6" fillId="0" borderId="0">
      <alignment vertical="center"/>
    </xf>
    <xf numFmtId="0" fontId="6" fillId="0" borderId="0">
      <alignment vertical="center"/>
    </xf>
    <xf numFmtId="177" fontId="134" fillId="0" borderId="0" applyProtection="0">
      <alignment vertical="top"/>
    </xf>
    <xf numFmtId="177" fontId="6" fillId="0" borderId="0"/>
    <xf numFmtId="0" fontId="6" fillId="0" borderId="0"/>
    <xf numFmtId="177" fontId="35" fillId="0" borderId="0">
      <alignment vertical="center"/>
    </xf>
    <xf numFmtId="177" fontId="18" fillId="0" borderId="0">
      <alignment vertical="center"/>
    </xf>
    <xf numFmtId="177" fontId="116" fillId="0" borderId="0" applyNumberFormat="0" applyFill="0" applyBorder="0" applyAlignment="0" applyProtection="0">
      <alignment vertical="top"/>
      <protection locked="0"/>
    </xf>
    <xf numFmtId="177" fontId="39" fillId="24" borderId="0" applyNumberFormat="0" applyBorder="0" applyAlignment="0" applyProtection="0">
      <alignment vertical="center"/>
    </xf>
    <xf numFmtId="177" fontId="39" fillId="24" borderId="0" applyNumberFormat="0" applyBorder="0" applyAlignment="0" applyProtection="0"/>
    <xf numFmtId="177" fontId="39" fillId="28" borderId="0" applyNumberFormat="0" applyBorder="0" applyAlignment="0" applyProtection="0">
      <alignment vertical="center"/>
    </xf>
    <xf numFmtId="177" fontId="39" fillId="55" borderId="0" applyNumberFormat="0" applyBorder="0" applyAlignment="0" applyProtection="0"/>
    <xf numFmtId="177" fontId="39" fillId="30" borderId="0" applyNumberFormat="0" applyBorder="0" applyAlignment="0" applyProtection="0">
      <alignment vertical="center"/>
    </xf>
    <xf numFmtId="177" fontId="39" fillId="32" borderId="0" applyNumberFormat="0" applyBorder="0" applyAlignment="0" applyProtection="0"/>
    <xf numFmtId="177" fontId="39" fillId="36" borderId="0" applyNumberFormat="0" applyBorder="0" applyAlignment="0" applyProtection="0">
      <alignment vertical="center"/>
    </xf>
    <xf numFmtId="177" fontId="117" fillId="21" borderId="0" applyNumberFormat="0" applyBorder="0" applyAlignment="0" applyProtection="0">
      <alignment vertical="center"/>
    </xf>
    <xf numFmtId="177" fontId="15" fillId="19" borderId="0" applyNumberFormat="0" applyBorder="0" applyAlignment="0" applyProtection="0">
      <alignment vertical="center"/>
    </xf>
    <xf numFmtId="177" fontId="15" fillId="73" borderId="0" applyNumberFormat="0" applyBorder="0" applyAlignment="0" applyProtection="0"/>
    <xf numFmtId="177" fontId="15" fillId="21" borderId="0" applyNumberFormat="0" applyBorder="0" applyAlignment="0" applyProtection="0"/>
    <xf numFmtId="177" fontId="15" fillId="21" borderId="0" applyProtection="0">
      <alignment vertical="center"/>
    </xf>
    <xf numFmtId="177" fontId="15" fillId="21" borderId="0" applyProtection="0"/>
    <xf numFmtId="177" fontId="58" fillId="21" borderId="0" applyNumberFormat="0" applyBorder="0" applyAlignment="0" applyProtection="0">
      <alignment vertical="center"/>
    </xf>
    <xf numFmtId="177" fontId="15" fillId="24" borderId="0" applyNumberFormat="0" applyBorder="0" applyAlignment="0" applyProtection="0">
      <alignment vertical="center"/>
    </xf>
    <xf numFmtId="177" fontId="118" fillId="21" borderId="0" applyNumberFormat="0" applyBorder="0" applyAlignment="0" applyProtection="0"/>
    <xf numFmtId="177" fontId="119" fillId="0" borderId="18" applyNumberFormat="0" applyFill="0" applyAlignment="0" applyProtection="0">
      <alignment vertical="center"/>
    </xf>
    <xf numFmtId="177" fontId="119" fillId="0" borderId="18" applyNumberFormat="0" applyFill="0" applyAlignment="0" applyProtection="0"/>
    <xf numFmtId="177" fontId="120" fillId="22" borderId="0" applyNumberFormat="0" applyBorder="0" applyAlignment="0" applyProtection="0">
      <alignment vertical="center"/>
    </xf>
    <xf numFmtId="177" fontId="16" fillId="22" borderId="0" applyProtection="0"/>
    <xf numFmtId="177" fontId="121" fillId="22" borderId="0" applyNumberFormat="0" applyBorder="0" applyAlignment="0" applyProtection="0">
      <alignment vertical="center"/>
    </xf>
    <xf numFmtId="177" fontId="112" fillId="22" borderId="0" applyNumberFormat="0" applyBorder="0" applyAlignment="0" applyProtection="0">
      <alignment vertical="center"/>
    </xf>
    <xf numFmtId="196" fontId="134" fillId="0" borderId="0" applyFont="0" applyFill="0" applyBorder="0" applyAlignment="0" applyProtection="0"/>
    <xf numFmtId="189" fontId="134" fillId="0" borderId="0" applyBorder="0" applyProtection="0">
      <alignment vertical="center"/>
    </xf>
    <xf numFmtId="176" fontId="134" fillId="0" borderId="0" applyBorder="0" applyProtection="0">
      <alignment vertical="center"/>
    </xf>
    <xf numFmtId="197" fontId="1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7" fontId="122" fillId="19" borderId="14" applyNumberFormat="0" applyAlignment="0" applyProtection="0"/>
    <xf numFmtId="177" fontId="122" fillId="19" borderId="14" applyNumberFormat="0" applyAlignment="0" applyProtection="0">
      <alignment vertical="center"/>
    </xf>
    <xf numFmtId="177" fontId="14" fillId="19" borderId="14" applyProtection="0"/>
    <xf numFmtId="177" fontId="134" fillId="23" borderId="10" applyNumberFormat="0" applyFont="0" applyAlignment="0" applyProtection="0"/>
    <xf numFmtId="177" fontId="123" fillId="20" borderId="16" applyNumberFormat="0" applyAlignment="0" applyProtection="0">
      <alignment vertical="center"/>
    </xf>
    <xf numFmtId="177" fontId="123" fillId="20" borderId="16" applyNumberFormat="0" applyAlignment="0" applyProtection="0"/>
    <xf numFmtId="177" fontId="124" fillId="0" borderId="0" applyNumberFormat="0" applyFill="0" applyBorder="0" applyAlignment="0" applyProtection="0">
      <alignment vertical="center"/>
    </xf>
    <xf numFmtId="177" fontId="124" fillId="0" borderId="0" applyNumberFormat="0" applyFill="0" applyBorder="0" applyAlignment="0" applyProtection="0"/>
    <xf numFmtId="177" fontId="125" fillId="0" borderId="17" applyNumberFormat="0" applyFill="0" applyAlignment="0" applyProtection="0">
      <alignment vertical="center"/>
    </xf>
    <xf numFmtId="177" fontId="125" fillId="0" borderId="17" applyNumberFormat="0" applyFill="0" applyAlignment="0" applyProtection="0"/>
    <xf numFmtId="177" fontId="117" fillId="21" borderId="0" applyNumberFormat="0" applyBorder="0" applyAlignment="0" applyProtection="0"/>
    <xf numFmtId="198" fontId="134" fillId="0" borderId="0" applyFont="0" applyFill="0" applyBorder="0" applyAlignment="0" applyProtection="0"/>
    <xf numFmtId="199" fontId="134" fillId="0" borderId="0" applyFont="0" applyFill="0" applyBorder="0" applyAlignment="0" applyProtection="0"/>
    <xf numFmtId="200" fontId="134" fillId="0" borderId="0" applyFont="0" applyFill="0" applyBorder="0" applyAlignment="0" applyProtection="0"/>
    <xf numFmtId="201" fontId="134" fillId="0" borderId="0" applyFont="0" applyFill="0" applyBorder="0" applyAlignment="0" applyProtection="0"/>
    <xf numFmtId="177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43" fontId="134" fillId="0" borderId="0" applyFont="0" applyFill="0" applyBorder="0" applyAlignment="0" applyProtection="0"/>
    <xf numFmtId="177" fontId="126" fillId="0" borderId="0"/>
    <xf numFmtId="177" fontId="127" fillId="19" borderId="15" applyNumberFormat="0" applyAlignment="0" applyProtection="0">
      <alignment vertical="center"/>
    </xf>
    <xf numFmtId="177" fontId="127" fillId="19" borderId="15" applyNumberFormat="0" applyAlignment="0" applyProtection="0"/>
    <xf numFmtId="177" fontId="128" fillId="18" borderId="14" applyNumberFormat="0" applyAlignment="0" applyProtection="0">
      <alignment vertical="center"/>
    </xf>
    <xf numFmtId="177" fontId="128" fillId="18" borderId="14" applyNumberFormat="0" applyAlignment="0" applyProtection="0"/>
    <xf numFmtId="177" fontId="129" fillId="0" borderId="0" applyNumberFormat="0" applyFill="0" applyBorder="0" applyAlignment="0" applyProtection="0">
      <alignment vertical="center"/>
    </xf>
    <xf numFmtId="177" fontId="129" fillId="0" borderId="0" applyNumberFormat="0" applyFill="0" applyBorder="0" applyAlignment="0" applyProtection="0"/>
    <xf numFmtId="177" fontId="1" fillId="0" borderId="0"/>
    <xf numFmtId="177" fontId="1" fillId="0" borderId="0"/>
    <xf numFmtId="204" fontId="1" fillId="0" borderId="0"/>
    <xf numFmtId="177" fontId="1" fillId="0" borderId="0">
      <alignment vertical="center"/>
    </xf>
    <xf numFmtId="177" fontId="130" fillId="23" borderId="0" applyNumberFormat="0" applyBorder="0" applyAlignment="0" applyProtection="0">
      <alignment vertical="center"/>
    </xf>
    <xf numFmtId="177" fontId="17" fillId="23" borderId="0" applyProtection="0"/>
    <xf numFmtId="177" fontId="130" fillId="17" borderId="0" applyNumberFormat="0" applyBorder="0" applyAlignment="0" applyProtection="0"/>
    <xf numFmtId="177" fontId="18" fillId="17" borderId="10" applyNumberFormat="0" applyFont="0" applyAlignment="0" applyProtection="0">
      <alignment vertical="center"/>
    </xf>
    <xf numFmtId="38" fontId="131" fillId="0" borderId="0" applyFont="0" applyFill="0" applyBorder="0" applyAlignment="0" applyProtection="0"/>
    <xf numFmtId="40" fontId="131" fillId="0" borderId="0" applyFont="0" applyFill="0" applyBorder="0" applyAlignment="0" applyProtection="0"/>
    <xf numFmtId="177" fontId="131" fillId="0" borderId="0" applyFont="0" applyFill="0" applyBorder="0" applyAlignment="0" applyProtection="0"/>
    <xf numFmtId="177" fontId="132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89" fontId="134" fillId="0" borderId="0" applyFont="0" applyFill="0" applyBorder="0" applyAlignment="0" applyProtection="0">
      <alignment vertical="center"/>
    </xf>
    <xf numFmtId="9" fontId="134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205" fontId="1" fillId="0" borderId="0"/>
    <xf numFmtId="206" fontId="1" fillId="0" borderId="0"/>
  </cellStyleXfs>
  <cellXfs count="103">
    <xf numFmtId="177" fontId="0" fillId="0" borderId="0" xfId="0"/>
    <xf numFmtId="0" fontId="2" fillId="0" borderId="2" xfId="434" applyBorder="1" applyAlignment="1">
      <alignment wrapText="1"/>
    </xf>
    <xf numFmtId="0" fontId="2" fillId="0" borderId="0" xfId="434" applyAlignment="1">
      <alignment horizontal="center" wrapText="1"/>
    </xf>
    <xf numFmtId="0" fontId="2" fillId="0" borderId="0" xfId="434" applyAlignment="1">
      <alignment wrapText="1"/>
    </xf>
    <xf numFmtId="210" fontId="2" fillId="0" borderId="0" xfId="434" applyNumberFormat="1" applyAlignment="1">
      <alignment wrapText="1"/>
    </xf>
    <xf numFmtId="216" fontId="2" fillId="0" borderId="0" xfId="434" applyNumberFormat="1" applyAlignment="1">
      <alignment wrapText="1"/>
    </xf>
    <xf numFmtId="2" fontId="2" fillId="0" borderId="0" xfId="434" applyNumberFormat="1" applyAlignment="1">
      <alignment wrapText="1"/>
    </xf>
    <xf numFmtId="1" fontId="2" fillId="0" borderId="0" xfId="434" applyNumberFormat="1" applyAlignment="1">
      <alignment wrapText="1"/>
    </xf>
    <xf numFmtId="183" fontId="2" fillId="0" borderId="0" xfId="434" applyNumberFormat="1" applyAlignment="1">
      <alignment wrapText="1"/>
    </xf>
    <xf numFmtId="10" fontId="2" fillId="0" borderId="0" xfId="434" applyNumberFormat="1" applyAlignment="1">
      <alignment wrapText="1"/>
    </xf>
    <xf numFmtId="1" fontId="2" fillId="0" borderId="3" xfId="434" applyNumberFormat="1" applyBorder="1" applyAlignment="1">
      <alignment wrapText="1"/>
    </xf>
    <xf numFmtId="0" fontId="8" fillId="0" borderId="3" xfId="434" applyFont="1" applyBorder="1" applyAlignment="1">
      <alignment horizontal="center" wrapText="1"/>
    </xf>
    <xf numFmtId="0" fontId="8" fillId="13" borderId="3" xfId="434" applyFont="1" applyFill="1" applyBorder="1" applyAlignment="1">
      <alignment horizontal="center" wrapText="1"/>
    </xf>
    <xf numFmtId="0" fontId="9" fillId="13" borderId="3" xfId="434" applyFont="1" applyFill="1" applyBorder="1" applyAlignment="1">
      <alignment horizontal="center" wrapText="1"/>
    </xf>
    <xf numFmtId="0" fontId="9" fillId="2" borderId="3" xfId="434" applyFont="1" applyFill="1" applyBorder="1" applyAlignment="1">
      <alignment horizontal="center" wrapText="1"/>
    </xf>
    <xf numFmtId="0" fontId="8" fillId="2" borderId="3" xfId="434" applyFont="1" applyFill="1" applyBorder="1" applyAlignment="1">
      <alignment horizontal="center" wrapText="1"/>
    </xf>
    <xf numFmtId="2" fontId="11" fillId="10" borderId="3" xfId="432" applyNumberFormat="1" applyFont="1" applyFill="1" applyBorder="1" applyAlignment="1">
      <alignment wrapText="1"/>
    </xf>
    <xf numFmtId="210" fontId="8" fillId="7" borderId="4" xfId="434" applyNumberFormat="1" applyFont="1" applyFill="1" applyBorder="1" applyAlignment="1">
      <alignment horizontal="center" wrapText="1"/>
    </xf>
    <xf numFmtId="0" fontId="9" fillId="0" borderId="3" xfId="434" applyFont="1" applyBorder="1" applyAlignment="1">
      <alignment horizontal="center" wrapText="1"/>
    </xf>
    <xf numFmtId="216" fontId="8" fillId="0" borderId="3" xfId="434" applyNumberFormat="1" applyFont="1" applyBorder="1" applyAlignment="1">
      <alignment horizontal="center" wrapText="1"/>
    </xf>
    <xf numFmtId="2" fontId="8" fillId="0" borderId="3" xfId="434" applyNumberFormat="1" applyFont="1" applyBorder="1" applyAlignment="1">
      <alignment horizontal="center" wrapText="1"/>
    </xf>
    <xf numFmtId="1" fontId="8" fillId="0" borderId="3" xfId="434" applyNumberFormat="1" applyFont="1" applyBorder="1" applyAlignment="1">
      <alignment horizontal="center" wrapText="1"/>
    </xf>
    <xf numFmtId="183" fontId="11" fillId="0" borderId="3" xfId="432" applyNumberFormat="1" applyFont="1" applyBorder="1" applyAlignment="1">
      <alignment wrapText="1"/>
    </xf>
    <xf numFmtId="2" fontId="3" fillId="0" borderId="3" xfId="432" applyNumberFormat="1" applyFont="1" applyBorder="1" applyAlignment="1">
      <alignment wrapText="1"/>
    </xf>
    <xf numFmtId="1" fontId="11" fillId="0" borderId="3" xfId="432" applyNumberFormat="1" applyFont="1" applyBorder="1" applyAlignment="1">
      <alignment wrapText="1"/>
    </xf>
    <xf numFmtId="210" fontId="11" fillId="0" borderId="3" xfId="432" applyNumberFormat="1" applyFont="1" applyBorder="1" applyAlignment="1">
      <alignment wrapText="1"/>
    </xf>
    <xf numFmtId="10" fontId="8" fillId="0" borderId="3" xfId="434" applyNumberFormat="1" applyFont="1" applyBorder="1" applyAlignment="1">
      <alignment horizontal="center" wrapText="1"/>
    </xf>
    <xf numFmtId="210" fontId="11" fillId="2" borderId="3" xfId="432" applyNumberFormat="1" applyFont="1" applyFill="1" applyBorder="1" applyAlignment="1">
      <alignment wrapText="1"/>
    </xf>
    <xf numFmtId="210" fontId="11" fillId="12" borderId="3" xfId="432" applyNumberFormat="1" applyFont="1" applyFill="1" applyBorder="1" applyAlignment="1">
      <alignment wrapText="1"/>
    </xf>
    <xf numFmtId="10" fontId="11" fillId="12" borderId="3" xfId="432" applyNumberFormat="1" applyFont="1" applyFill="1" applyBorder="1" applyAlignment="1">
      <alignment wrapText="1"/>
    </xf>
    <xf numFmtId="210" fontId="3" fillId="3" borderId="3" xfId="432" applyNumberFormat="1" applyFont="1" applyFill="1" applyBorder="1" applyAlignment="1">
      <alignment wrapText="1"/>
    </xf>
    <xf numFmtId="210" fontId="8" fillId="12" borderId="3" xfId="434" applyNumberFormat="1" applyFont="1" applyFill="1" applyBorder="1" applyAlignment="1">
      <alignment horizontal="center" wrapText="1"/>
    </xf>
    <xf numFmtId="0" fontId="2" fillId="0" borderId="4" xfId="434" applyBorder="1" applyAlignment="1">
      <alignment horizontal="center" wrapText="1"/>
    </xf>
    <xf numFmtId="0" fontId="2" fillId="0" borderId="3" xfId="434" applyBorder="1" applyAlignment="1">
      <alignment wrapText="1"/>
    </xf>
    <xf numFmtId="0" fontId="2" fillId="0" borderId="3" xfId="434" applyBorder="1"/>
    <xf numFmtId="217" fontId="2" fillId="0" borderId="3" xfId="434" applyNumberFormat="1" applyFont="1" applyBorder="1"/>
    <xf numFmtId="217" fontId="2" fillId="0" borderId="3" xfId="434" applyNumberFormat="1" applyBorder="1"/>
    <xf numFmtId="0" fontId="2" fillId="2" borderId="3" xfId="434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2" fontId="2" fillId="16" borderId="3" xfId="0" applyNumberFormat="1" applyFont="1" applyFill="1" applyBorder="1" applyAlignment="1">
      <alignment wrapText="1"/>
    </xf>
    <xf numFmtId="210" fontId="2" fillId="0" borderId="6" xfId="434" applyNumberFormat="1" applyBorder="1" applyAlignment="1">
      <alignment horizontal="right" wrapText="1"/>
    </xf>
    <xf numFmtId="216" fontId="2" fillId="0" borderId="3" xfId="434" applyNumberFormat="1" applyBorder="1" applyAlignment="1">
      <alignment wrapText="1"/>
    </xf>
    <xf numFmtId="2" fontId="2" fillId="0" borderId="3" xfId="434" applyNumberFormat="1" applyBorder="1" applyAlignment="1">
      <alignment wrapText="1"/>
    </xf>
    <xf numFmtId="183" fontId="2" fillId="16" borderId="3" xfId="434" applyNumberFormat="1" applyFill="1" applyBorder="1" applyAlignment="1">
      <alignment wrapText="1"/>
    </xf>
    <xf numFmtId="2" fontId="2" fillId="0" borderId="3" xfId="434" applyNumberFormat="1" applyBorder="1"/>
    <xf numFmtId="1" fontId="2" fillId="16" borderId="3" xfId="434" applyNumberFormat="1" applyFill="1" applyBorder="1"/>
    <xf numFmtId="3" fontId="2" fillId="0" borderId="3" xfId="434" applyNumberFormat="1" applyBorder="1"/>
    <xf numFmtId="210" fontId="2" fillId="16" borderId="3" xfId="434" applyNumberFormat="1" applyFill="1" applyBorder="1" applyAlignment="1">
      <alignment wrapText="1"/>
    </xf>
    <xf numFmtId="197" fontId="2" fillId="0" borderId="3" xfId="434" applyNumberFormat="1" applyBorder="1" applyAlignment="1">
      <alignment wrapText="1"/>
    </xf>
    <xf numFmtId="10" fontId="2" fillId="0" borderId="3" xfId="434" applyNumberFormat="1" applyBorder="1"/>
    <xf numFmtId="210" fontId="2" fillId="16" borderId="3" xfId="434" applyNumberFormat="1" applyFill="1" applyBorder="1"/>
    <xf numFmtId="10" fontId="2" fillId="16" borderId="3" xfId="435" applyNumberFormat="1" applyFont="1" applyFill="1" applyBorder="1" applyAlignment="1"/>
    <xf numFmtId="210" fontId="2" fillId="0" borderId="3" xfId="434" applyNumberFormat="1" applyBorder="1"/>
    <xf numFmtId="2" fontId="1" fillId="0" borderId="3" xfId="181" applyNumberFormat="1" applyFont="1" applyFill="1" applyBorder="1" applyAlignment="1">
      <alignment vertical="center"/>
    </xf>
    <xf numFmtId="1" fontId="2" fillId="0" borderId="3" xfId="434" applyNumberFormat="1" applyBorder="1"/>
    <xf numFmtId="210" fontId="2" fillId="0" borderId="3" xfId="434" applyNumberFormat="1" applyBorder="1" applyAlignment="1">
      <alignment horizontal="right" wrapText="1"/>
    </xf>
    <xf numFmtId="0" fontId="2" fillId="0" borderId="9" xfId="434" applyBorder="1" applyAlignment="1">
      <alignment horizontal="center" wrapText="1"/>
    </xf>
    <xf numFmtId="0" fontId="2" fillId="0" borderId="7" xfId="434" applyBorder="1" applyAlignment="1">
      <alignment wrapText="1"/>
    </xf>
    <xf numFmtId="0" fontId="2" fillId="0" borderId="7" xfId="434" applyBorder="1"/>
    <xf numFmtId="217" fontId="2" fillId="0" borderId="7" xfId="434" applyNumberFormat="1" applyFont="1" applyBorder="1"/>
    <xf numFmtId="217" fontId="2" fillId="0" borderId="7" xfId="434" applyNumberFormat="1" applyBorder="1"/>
    <xf numFmtId="0" fontId="2" fillId="2" borderId="7" xfId="434" applyFont="1" applyFill="1" applyBorder="1" applyAlignment="1">
      <alignment wrapText="1"/>
    </xf>
    <xf numFmtId="0" fontId="2" fillId="2" borderId="7" xfId="0" applyNumberFormat="1" applyFont="1" applyFill="1" applyBorder="1" applyAlignment="1">
      <alignment wrapText="1"/>
    </xf>
    <xf numFmtId="2" fontId="2" fillId="16" borderId="7" xfId="0" applyNumberFormat="1" applyFont="1" applyFill="1" applyBorder="1" applyAlignment="1">
      <alignment wrapText="1"/>
    </xf>
    <xf numFmtId="210" fontId="2" fillId="0" borderId="7" xfId="434" applyNumberFormat="1" applyBorder="1" applyAlignment="1">
      <alignment horizontal="right" wrapText="1"/>
    </xf>
    <xf numFmtId="216" fontId="2" fillId="0" borderId="7" xfId="434" applyNumberFormat="1" applyBorder="1" applyAlignment="1">
      <alignment wrapText="1"/>
    </xf>
    <xf numFmtId="2" fontId="2" fillId="0" borderId="7" xfId="434" applyNumberFormat="1" applyBorder="1" applyAlignment="1">
      <alignment wrapText="1"/>
    </xf>
    <xf numFmtId="1" fontId="2" fillId="0" borderId="7" xfId="434" applyNumberFormat="1" applyBorder="1" applyAlignment="1">
      <alignment wrapText="1"/>
    </xf>
    <xf numFmtId="183" fontId="2" fillId="16" borderId="7" xfId="434" applyNumberFormat="1" applyFill="1" applyBorder="1" applyAlignment="1">
      <alignment wrapText="1"/>
    </xf>
    <xf numFmtId="2" fontId="2" fillId="0" borderId="7" xfId="434" applyNumberFormat="1" applyBorder="1"/>
    <xf numFmtId="1" fontId="2" fillId="16" borderId="7" xfId="434" applyNumberFormat="1" applyFill="1" applyBorder="1"/>
    <xf numFmtId="3" fontId="2" fillId="0" borderId="7" xfId="434" applyNumberFormat="1" applyBorder="1"/>
    <xf numFmtId="210" fontId="2" fillId="16" borderId="7" xfId="434" applyNumberFormat="1" applyFill="1" applyBorder="1" applyAlignment="1">
      <alignment wrapText="1"/>
    </xf>
    <xf numFmtId="197" fontId="2" fillId="0" borderId="7" xfId="434" applyNumberFormat="1" applyBorder="1" applyAlignment="1">
      <alignment wrapText="1"/>
    </xf>
    <xf numFmtId="10" fontId="2" fillId="0" borderId="7" xfId="434" applyNumberFormat="1" applyBorder="1"/>
    <xf numFmtId="210" fontId="2" fillId="16" borderId="7" xfId="434" applyNumberFormat="1" applyFill="1" applyBorder="1"/>
    <xf numFmtId="10" fontId="2" fillId="16" borderId="7" xfId="435" applyNumberFormat="1" applyFont="1" applyFill="1" applyBorder="1" applyAlignment="1"/>
    <xf numFmtId="210" fontId="2" fillId="0" borderId="7" xfId="434" applyNumberFormat="1" applyBorder="1"/>
    <xf numFmtId="2" fontId="1" fillId="0" borderId="7" xfId="181" applyNumberFormat="1" applyFont="1" applyFill="1" applyBorder="1" applyAlignment="1">
      <alignment vertical="center"/>
    </xf>
    <xf numFmtId="1" fontId="2" fillId="0" borderId="7" xfId="434" applyNumberFormat="1" applyBorder="1"/>
    <xf numFmtId="0" fontId="2" fillId="0" borderId="8" xfId="434" applyBorder="1" applyAlignment="1">
      <alignment horizontal="center" wrapText="1"/>
    </xf>
    <xf numFmtId="0" fontId="2" fillId="0" borderId="6" xfId="434" applyBorder="1" applyAlignment="1">
      <alignment wrapText="1"/>
    </xf>
    <xf numFmtId="0" fontId="2" fillId="0" borderId="6" xfId="434" applyBorder="1"/>
    <xf numFmtId="217" fontId="2" fillId="0" borderId="6" xfId="434" applyNumberFormat="1" applyFont="1" applyBorder="1"/>
    <xf numFmtId="217" fontId="2" fillId="0" borderId="6" xfId="434" applyNumberFormat="1" applyBorder="1"/>
    <xf numFmtId="0" fontId="2" fillId="2" borderId="6" xfId="434" applyFont="1" applyFill="1" applyBorder="1" applyAlignment="1">
      <alignment wrapText="1"/>
    </xf>
    <xf numFmtId="0" fontId="2" fillId="2" borderId="6" xfId="0" applyNumberFormat="1" applyFont="1" applyFill="1" applyBorder="1" applyAlignment="1">
      <alignment wrapText="1"/>
    </xf>
    <xf numFmtId="2" fontId="2" fillId="16" borderId="6" xfId="0" applyNumberFormat="1" applyFont="1" applyFill="1" applyBorder="1" applyAlignment="1">
      <alignment wrapText="1"/>
    </xf>
    <xf numFmtId="216" fontId="2" fillId="0" borderId="6" xfId="434" applyNumberFormat="1" applyBorder="1" applyAlignment="1">
      <alignment wrapText="1"/>
    </xf>
    <xf numFmtId="2" fontId="2" fillId="0" borderId="6" xfId="434" applyNumberFormat="1" applyBorder="1" applyAlignment="1">
      <alignment wrapText="1"/>
    </xf>
    <xf numFmtId="1" fontId="2" fillId="0" borderId="6" xfId="434" applyNumberFormat="1" applyBorder="1" applyAlignment="1">
      <alignment wrapText="1"/>
    </xf>
    <xf numFmtId="183" fontId="2" fillId="16" borderId="6" xfId="434" applyNumberFormat="1" applyFill="1" applyBorder="1" applyAlignment="1">
      <alignment wrapText="1"/>
    </xf>
    <xf numFmtId="2" fontId="2" fillId="0" borderId="6" xfId="434" applyNumberFormat="1" applyBorder="1"/>
    <xf numFmtId="1" fontId="2" fillId="16" borderId="6" xfId="434" applyNumberFormat="1" applyFill="1" applyBorder="1"/>
    <xf numFmtId="3" fontId="2" fillId="0" borderId="6" xfId="434" applyNumberFormat="1" applyBorder="1"/>
    <xf numFmtId="210" fontId="2" fillId="16" borderId="6" xfId="434" applyNumberFormat="1" applyFill="1" applyBorder="1" applyAlignment="1">
      <alignment wrapText="1"/>
    </xf>
    <xf numFmtId="197" fontId="2" fillId="0" borderId="6" xfId="434" applyNumberFormat="1" applyBorder="1" applyAlignment="1">
      <alignment wrapText="1"/>
    </xf>
    <xf numFmtId="10" fontId="2" fillId="0" borderId="6" xfId="434" applyNumberFormat="1" applyBorder="1"/>
    <xf numFmtId="210" fontId="2" fillId="16" borderId="6" xfId="434" applyNumberFormat="1" applyFill="1" applyBorder="1"/>
    <xf numFmtId="10" fontId="2" fillId="16" borderId="6" xfId="435" applyNumberFormat="1" applyFont="1" applyFill="1" applyBorder="1" applyAlignment="1"/>
    <xf numFmtId="210" fontId="2" fillId="0" borderId="6" xfId="434" applyNumberFormat="1" applyBorder="1"/>
    <xf numFmtId="2" fontId="1" fillId="0" borderId="6" xfId="181" applyNumberFormat="1" applyFont="1" applyFill="1" applyBorder="1" applyAlignment="1">
      <alignment vertical="center"/>
    </xf>
    <xf numFmtId="1" fontId="2" fillId="0" borderId="6" xfId="434" applyNumberFormat="1" applyBorder="1"/>
  </cellXfs>
  <cellStyles count="444">
    <cellStyle name=" 1" xfId="438"/>
    <cellStyle name="?" xfId="1"/>
    <cellStyle name="??" xfId="2"/>
    <cellStyle name="?? 2" xfId="3"/>
    <cellStyle name="?? 3" xfId="4"/>
    <cellStyle name="?? 4" xfId="5"/>
    <cellStyle name="?? 5" xfId="6"/>
    <cellStyle name="????" xfId="7"/>
    <cellStyle name="?????" xfId="8"/>
    <cellStyle name="?????? 1" xfId="9"/>
    <cellStyle name="?????? 2" xfId="10"/>
    <cellStyle name="?????? 3" xfId="11"/>
    <cellStyle name="?????? 4" xfId="12"/>
    <cellStyle name="?????? 5" xfId="13"/>
    <cellStyle name="??_Ecom MP Fall 2012 CCD - Coverlet 6pc set-5 21" xfId="14"/>
    <cellStyle name="_1_1" xfId="15"/>
    <cellStyle name="_18" xfId="16"/>
    <cellStyle name="_Anna's Linen Electric 90105_CCD -WM BHG BLANKET 2013-12-20" xfId="17"/>
    <cellStyle name="_BA Quotesheet format JLA-Kohls -05032011 2" xfId="18"/>
    <cellStyle name="_Book1" xfId="19"/>
    <cellStyle name="_BUYPLAN" xfId="20"/>
    <cellStyle name="_Chairs" xfId="21"/>
    <cellStyle name="_duckwall and gordman order margin review- 80701_CCD -WM BHG BLANKET 2013-12-20" xfId="22"/>
    <cellStyle name="_duckwall and gordman order margin review- 80701_Consolidated Price quote sheet (3) 2" xfId="23"/>
    <cellStyle name="_JLA-Sears 24 SC Roll-out  Projected Forecast REV 5-7-11" xfId="24"/>
    <cellStyle name="20% - ?????? 1" xfId="25"/>
    <cellStyle name="20% - ?????? 5" xfId="26"/>
    <cellStyle name="20% - Accent1" xfId="27"/>
    <cellStyle name="20% - Accent1 2 2 8" xfId="28"/>
    <cellStyle name="20% - Accent1 3 2 2" xfId="29"/>
    <cellStyle name="20% - Accent1 3 6" xfId="30"/>
    <cellStyle name="20% - Accent1 3 7" xfId="31"/>
    <cellStyle name="20% - Accent1 5" xfId="32"/>
    <cellStyle name="20% - Accent2" xfId="33"/>
    <cellStyle name="20% - Accent2 3 2 2" xfId="34"/>
    <cellStyle name="20% - Accent2 3 6" xfId="35"/>
    <cellStyle name="20% - Accent2 3 7" xfId="36"/>
    <cellStyle name="20% - Accent2 5" xfId="37"/>
    <cellStyle name="20% - Accent3" xfId="38"/>
    <cellStyle name="20% - Accent3 3 2 2" xfId="39"/>
    <cellStyle name="20% - Accent3 3 6" xfId="40"/>
    <cellStyle name="20% - Accent3 3 7" xfId="41"/>
    <cellStyle name="20% - Accent4" xfId="42"/>
    <cellStyle name="20% - Accent4 3 7" xfId="43"/>
    <cellStyle name="20% - Accent5" xfId="44"/>
    <cellStyle name="20% - Accent5 3 2 2" xfId="45"/>
    <cellStyle name="20% - Accent6 3 2 2" xfId="46"/>
    <cellStyle name="20% - 輔色1" xfId="47"/>
    <cellStyle name="20% - 輔色1 2" xfId="48"/>
    <cellStyle name="20% - 輔色2" xfId="49"/>
    <cellStyle name="20% - 輔色2 2" xfId="50"/>
    <cellStyle name="20% - 輔色3" xfId="51"/>
    <cellStyle name="20% - 輔色3 2" xfId="52"/>
    <cellStyle name="20% - 輔色4" xfId="53"/>
    <cellStyle name="20% - 輔色5" xfId="54"/>
    <cellStyle name="20% - 輔色5 2" xfId="55"/>
    <cellStyle name="20% - 輔色6" xfId="56"/>
    <cellStyle name="40% - ?????? 3" xfId="57"/>
    <cellStyle name="40% - ?????? 6" xfId="58"/>
    <cellStyle name="40% - Accent1 3 2 2" xfId="59"/>
    <cellStyle name="40% - Accent1 3 7" xfId="60"/>
    <cellStyle name="40% - Accent2 3 2 2" xfId="61"/>
    <cellStyle name="40% - Accent3" xfId="62"/>
    <cellStyle name="40% - Accent3 3 2 2" xfId="63"/>
    <cellStyle name="40% - Accent3 3 5" xfId="64"/>
    <cellStyle name="40% - Accent3 3 6" xfId="65"/>
    <cellStyle name="40% - Accent4 3 7" xfId="66"/>
    <cellStyle name="40% - Accent5 3 2 2" xfId="67"/>
    <cellStyle name="40% - Accent6" xfId="68"/>
    <cellStyle name="40% - Accent6 2 2 8" xfId="69"/>
    <cellStyle name="40% - Accent6 3 7" xfId="70"/>
    <cellStyle name="40% - 輔色1" xfId="71"/>
    <cellStyle name="40% - 輔色1 2" xfId="72"/>
    <cellStyle name="40% - 輔色2" xfId="73"/>
    <cellStyle name="40% - 輔色3" xfId="74"/>
    <cellStyle name="40% - 輔色4 2" xfId="75"/>
    <cellStyle name="40% - 輔色6" xfId="76"/>
    <cellStyle name="40% - 輔色6 2" xfId="77"/>
    <cellStyle name="60% - ?????? 2" xfId="78"/>
    <cellStyle name="60% - ?????? 3" xfId="79"/>
    <cellStyle name="60% - ?????? 6" xfId="80"/>
    <cellStyle name="60% - Accent1" xfId="81"/>
    <cellStyle name="60% - Accent1 2 2 2" xfId="82"/>
    <cellStyle name="60% - Accent1 3 2 2" xfId="83"/>
    <cellStyle name="60% - Accent1 3 6" xfId="84"/>
    <cellStyle name="60% - Accent1 3 7" xfId="85"/>
    <cellStyle name="60% - Accent1 5" xfId="86"/>
    <cellStyle name="60% - Accent2" xfId="87"/>
    <cellStyle name="60% - Accent2 2 2 2" xfId="88"/>
    <cellStyle name="60% - Accent2 3 2 2" xfId="89"/>
    <cellStyle name="60% - Accent2 5" xfId="90"/>
    <cellStyle name="60% - Accent3" xfId="91"/>
    <cellStyle name="60% - Accent3 3 2 2" xfId="92"/>
    <cellStyle name="60% - Accent3 3 5" xfId="93"/>
    <cellStyle name="60% - Accent3 3 6" xfId="94"/>
    <cellStyle name="60% - Accent3 5" xfId="95"/>
    <cellStyle name="60% - Accent4" xfId="96"/>
    <cellStyle name="60% - Accent4 2 2 2" xfId="97"/>
    <cellStyle name="60% - Accent4 3 2 2" xfId="98"/>
    <cellStyle name="60% - Accent4 3 7" xfId="99"/>
    <cellStyle name="60% - Accent4 5" xfId="100"/>
    <cellStyle name="60% - Accent5 2 2 2" xfId="101"/>
    <cellStyle name="60% - Accent5 3 2 2" xfId="102"/>
    <cellStyle name="60% - Accent6" xfId="103"/>
    <cellStyle name="60% - Accent6 2 2 2" xfId="104"/>
    <cellStyle name="60% - Accent6 3 2 2" xfId="105"/>
    <cellStyle name="60% - Accent6 3 6" xfId="106"/>
    <cellStyle name="60% - Accent6 3 7" xfId="107"/>
    <cellStyle name="60% - 輔色1" xfId="108"/>
    <cellStyle name="60% - 輔色1 2" xfId="109"/>
    <cellStyle name="60% - 輔色2" xfId="110"/>
    <cellStyle name="60% - 輔色2 2" xfId="111"/>
    <cellStyle name="60% - 輔色3" xfId="112"/>
    <cellStyle name="60% - 輔色3 2" xfId="113"/>
    <cellStyle name="60% - 輔色4" xfId="114"/>
    <cellStyle name="60% - 輔色4 2" xfId="115"/>
    <cellStyle name="60% - 輔色5" xfId="116"/>
    <cellStyle name="60% - 輔色5 2" xfId="117"/>
    <cellStyle name="60% - 輔色6" xfId="118"/>
    <cellStyle name="60% - 輔色6 2" xfId="119"/>
    <cellStyle name="Accent1" xfId="120"/>
    <cellStyle name="Accent1 2 2 2" xfId="121"/>
    <cellStyle name="Accent1 3 7" xfId="122"/>
    <cellStyle name="Accent1 5" xfId="123"/>
    <cellStyle name="Accent2" xfId="124"/>
    <cellStyle name="Accent2 3 2 2" xfId="125"/>
    <cellStyle name="Accent2 3 5" xfId="126"/>
    <cellStyle name="Accent2 3 6" xfId="127"/>
    <cellStyle name="Accent3" xfId="128"/>
    <cellStyle name="Accent3 3 7" xfId="129"/>
    <cellStyle name="Accent4 3 2 2" xfId="130"/>
    <cellStyle name="Accent4 3 6" xfId="131"/>
    <cellStyle name="Accent4 3 7" xfId="132"/>
    <cellStyle name="Accent5 3 2 2" xfId="133"/>
    <cellStyle name="Accent6 3 2 2" xfId="134"/>
    <cellStyle name="Bad" xfId="135"/>
    <cellStyle name="Bad 14" xfId="136"/>
    <cellStyle name="Bad 2 2 2" xfId="137"/>
    <cellStyle name="Bad 3 2 2" xfId="138"/>
    <cellStyle name="Bad 3 6" xfId="139"/>
    <cellStyle name="Bad 5" xfId="140"/>
    <cellStyle name="Calc Currency (0)" xfId="141"/>
    <cellStyle name="Calc Currency (2)" xfId="142"/>
    <cellStyle name="Calc Percent (0)" xfId="143"/>
    <cellStyle name="Calc Percent (1)" xfId="144"/>
    <cellStyle name="Calc Percent (2)" xfId="145"/>
    <cellStyle name="Calc Units (1)" xfId="146"/>
    <cellStyle name="Calculation" xfId="147"/>
    <cellStyle name="Calculation 2 2 2 2" xfId="148"/>
    <cellStyle name="Calculation 3 2 2" xfId="149"/>
    <cellStyle name="Calculation 3 2 3" xfId="150"/>
    <cellStyle name="Calculation 3 6" xfId="151"/>
    <cellStyle name="Calculation 5 2 5" xfId="152"/>
    <cellStyle name="Check Cell" xfId="153"/>
    <cellStyle name="Check Cell 2 2 2" xfId="154"/>
    <cellStyle name="Check Cell 3 2 2" xfId="155"/>
    <cellStyle name="ColLevel_0" xfId="156"/>
    <cellStyle name="Comma [00]" xfId="157"/>
    <cellStyle name="Comma 10" xfId="158"/>
    <cellStyle name="Comma 2" xfId="159"/>
    <cellStyle name="Comma 2 2 2 2" xfId="160"/>
    <cellStyle name="Comma 2 2 2 4" xfId="161"/>
    <cellStyle name="Comma 5" xfId="162"/>
    <cellStyle name="Comma 5 6" xfId="163"/>
    <cellStyle name="Comma 7" xfId="164"/>
    <cellStyle name="comma zerodec" xfId="165"/>
    <cellStyle name="Comma0" xfId="166"/>
    <cellStyle name="Currency [00]" xfId="167"/>
    <cellStyle name="Currency 10" xfId="168"/>
    <cellStyle name="Currency 2" xfId="169"/>
    <cellStyle name="Currency 2 10" xfId="170"/>
    <cellStyle name="Currency 2 11" xfId="171"/>
    <cellStyle name="Currency 2 2 4 3" xfId="172"/>
    <cellStyle name="Currency 2 3" xfId="173"/>
    <cellStyle name="Currency 2 3 2" xfId="174"/>
    <cellStyle name="Currency 2 3 2 2" xfId="175"/>
    <cellStyle name="Currency 2 5 5" xfId="176"/>
    <cellStyle name="Currency 2 7" xfId="177"/>
    <cellStyle name="Currency 4 2 2" xfId="178"/>
    <cellStyle name="Currency 42" xfId="179"/>
    <cellStyle name="Currency 43" xfId="180"/>
    <cellStyle name="Currency 5 3" xfId="181"/>
    <cellStyle name="Currency 6" xfId="182"/>
    <cellStyle name="Currency 7" xfId="183"/>
    <cellStyle name="Currency 8 2" xfId="184"/>
    <cellStyle name="Currency 9 4" xfId="185"/>
    <cellStyle name="Currency_2012 March Market Sheet Set Price list" xfId="439"/>
    <cellStyle name="Currency1" xfId="186"/>
    <cellStyle name="Date Short" xfId="187"/>
    <cellStyle name="DELTA" xfId="188"/>
    <cellStyle name="Dollar (zero dec)" xfId="189"/>
    <cellStyle name="Excel Built-in Normal" xfId="190"/>
    <cellStyle name="Excel Built-in Normal 2" xfId="191"/>
    <cellStyle name="Excel Built-in Normal_ 2015 Prem revised Prices" xfId="192"/>
    <cellStyle name="Explanatory Text" xfId="193"/>
    <cellStyle name="Explanatory Text 3 2 2" xfId="194"/>
    <cellStyle name="Good" xfId="195"/>
    <cellStyle name="Good 2 2 2" xfId="196"/>
    <cellStyle name="Good 3 2 2" xfId="197"/>
    <cellStyle name="Good 5" xfId="198"/>
    <cellStyle name="Grey" xfId="199"/>
    <cellStyle name="Header" xfId="200"/>
    <cellStyle name="Header1" xfId="201"/>
    <cellStyle name="Header2" xfId="202"/>
    <cellStyle name="Heading 1" xfId="203"/>
    <cellStyle name="Heading 1 2 2 2" xfId="204"/>
    <cellStyle name="Heading 1 3 2 2" xfId="205"/>
    <cellStyle name="Heading 1 3 6" xfId="206"/>
    <cellStyle name="Heading 1 5" xfId="207"/>
    <cellStyle name="Heading 2" xfId="208"/>
    <cellStyle name="Heading 2 2 2 2" xfId="209"/>
    <cellStyle name="Heading 2 3 2 2" xfId="210"/>
    <cellStyle name="Heading 2 3 5" xfId="211"/>
    <cellStyle name="Heading 2 3 6" xfId="212"/>
    <cellStyle name="Heading 2 5" xfId="213"/>
    <cellStyle name="Heading 3" xfId="214"/>
    <cellStyle name="Heading 3 2 2 2" xfId="215"/>
    <cellStyle name="Heading 3 3 2 2" xfId="216"/>
    <cellStyle name="Heading 3 3 6" xfId="217"/>
    <cellStyle name="Heading 3 5" xfId="218"/>
    <cellStyle name="Heading 4" xfId="219"/>
    <cellStyle name="Heading 4 2 2 2" xfId="220"/>
    <cellStyle name="Heading 4 3 2 2" xfId="221"/>
    <cellStyle name="Heading 4 3 6" xfId="222"/>
    <cellStyle name="Hyperlink 2" xfId="223"/>
    <cellStyle name="Hyperlink 2 2 2" xfId="224"/>
    <cellStyle name="Hyperlink 3" xfId="225"/>
    <cellStyle name="Hyperlink 3 2" xfId="226"/>
    <cellStyle name="Hyperlink 4" xfId="227"/>
    <cellStyle name="Hyperlink 5" xfId="228"/>
    <cellStyle name="Input" xfId="229"/>
    <cellStyle name="Input [yellow]" xfId="230"/>
    <cellStyle name="Input 10" xfId="231"/>
    <cellStyle name="Input 2 2 2 2" xfId="232"/>
    <cellStyle name="Input 3 2 2" xfId="233"/>
    <cellStyle name="Input 5 2 5" xfId="234"/>
    <cellStyle name="Linked Cell" xfId="235"/>
    <cellStyle name="Linked Cell 2 2 2" xfId="236"/>
    <cellStyle name="Linked Cell 3 2 2" xfId="237"/>
    <cellStyle name="Linked Cell 5" xfId="238"/>
    <cellStyle name="Neutral" xfId="239"/>
    <cellStyle name="Neutral 2 2 2" xfId="240"/>
    <cellStyle name="Neutral 3 2 2" xfId="241"/>
    <cellStyle name="Neutral 5" xfId="242"/>
    <cellStyle name="NEW FB" xfId="243"/>
    <cellStyle name="NEW FG" xfId="244"/>
    <cellStyle name="no dec" xfId="245"/>
    <cellStyle name="nonIncludedStores" xfId="246"/>
    <cellStyle name="Non-modifiable" xfId="247"/>
    <cellStyle name="Normal - Style1" xfId="248"/>
    <cellStyle name="Normal 100 3" xfId="249"/>
    <cellStyle name="Normal 102 3" xfId="250"/>
    <cellStyle name="Normal 187 3" xfId="251"/>
    <cellStyle name="Normal 19" xfId="252"/>
    <cellStyle name="Normal 2" xfId="434"/>
    <cellStyle name="Normal 2 18 2" xfId="432"/>
    <cellStyle name="Normal 2 191" xfId="253"/>
    <cellStyle name="Normal 27 3 2" xfId="254"/>
    <cellStyle name="Normal 27 9" xfId="255"/>
    <cellStyle name="Normal 28" xfId="256"/>
    <cellStyle name="Normal 29 3" xfId="257"/>
    <cellStyle name="Normal 29 5 2" xfId="258"/>
    <cellStyle name="Normal 29 9" xfId="259"/>
    <cellStyle name="Normal 295" xfId="260"/>
    <cellStyle name="Normal 297" xfId="261"/>
    <cellStyle name="Normal 298" xfId="262"/>
    <cellStyle name="Normal 3 255" xfId="263"/>
    <cellStyle name="Normal 3 28" xfId="264"/>
    <cellStyle name="Normal 31 2" xfId="265"/>
    <cellStyle name="Normal 35" xfId="442"/>
    <cellStyle name="Normal 4" xfId="266"/>
    <cellStyle name="Normal 41" xfId="267"/>
    <cellStyle name="Normal 41 2" xfId="268"/>
    <cellStyle name="Normal 43" xfId="269"/>
    <cellStyle name="Normal 43 4" xfId="270"/>
    <cellStyle name="Normal 43 5" xfId="271"/>
    <cellStyle name="Normal 43 6" xfId="272"/>
    <cellStyle name="Normal 6 2 5" xfId="273"/>
    <cellStyle name="Normal_2010 NY-showroom sheet set for JCP 0330" xfId="437"/>
    <cellStyle name="Note" xfId="274"/>
    <cellStyle name="Note 10 14" xfId="275"/>
    <cellStyle name="Note 17" xfId="276"/>
    <cellStyle name="Note 17 2 2" xfId="277"/>
    <cellStyle name="Note 17 2 5" xfId="278"/>
    <cellStyle name="Note 17 2 7" xfId="279"/>
    <cellStyle name="Note 17 7" xfId="280"/>
    <cellStyle name="Note 18 2 6" xfId="281"/>
    <cellStyle name="Note 2 8 8" xfId="282"/>
    <cellStyle name="Note 32" xfId="283"/>
    <cellStyle name="Output" xfId="284"/>
    <cellStyle name="Output 2 2 2 2 5" xfId="285"/>
    <cellStyle name="Output 3 2 2" xfId="286"/>
    <cellStyle name="Output 3 2 3" xfId="287"/>
    <cellStyle name="Output 3 7" xfId="288"/>
    <cellStyle name="Percent [0]" xfId="289"/>
    <cellStyle name="Percent [00]" xfId="290"/>
    <cellStyle name="Percent [2]" xfId="291"/>
    <cellStyle name="Percent 12" xfId="292"/>
    <cellStyle name="Percent 2" xfId="435"/>
    <cellStyle name="Percent 2 10" xfId="293"/>
    <cellStyle name="Percent 2 12" xfId="294"/>
    <cellStyle name="Percent 2 2" xfId="440"/>
    <cellStyle name="Percent 2 3 2 2" xfId="295"/>
    <cellStyle name="Percent 2 7 2 4" xfId="296"/>
    <cellStyle name="Percent 27" xfId="297"/>
    <cellStyle name="Percent 40" xfId="298"/>
    <cellStyle name="Percent 44" xfId="299"/>
    <cellStyle name="Percent 45" xfId="300"/>
    <cellStyle name="Percent 46" xfId="301"/>
    <cellStyle name="Percent 7 2" xfId="302"/>
    <cellStyle name="Percent 7 8" xfId="303"/>
    <cellStyle name="RowLevel_0" xfId="304"/>
    <cellStyle name="Scheduled FB" xfId="305"/>
    <cellStyle name="Style 1" xfId="433"/>
    <cellStyle name="Style 1 2 2 2 3" xfId="306"/>
    <cellStyle name="Temp turn off" xfId="307"/>
    <cellStyle name="Text Indent A" xfId="308"/>
    <cellStyle name="Text Indent B" xfId="309"/>
    <cellStyle name="Text Indent C" xfId="310"/>
    <cellStyle name="TextStyle" xfId="311"/>
    <cellStyle name="Title" xfId="312"/>
    <cellStyle name="Title 2" xfId="313"/>
    <cellStyle name="Title 2 2 5 3" xfId="314"/>
    <cellStyle name="Title 3 2 2" xfId="315"/>
    <cellStyle name="Title 3 6" xfId="316"/>
    <cellStyle name="Title 5" xfId="317"/>
    <cellStyle name="Total" xfId="318"/>
    <cellStyle name="Total 2 2 2 2 5" xfId="319"/>
    <cellStyle name="Total 3 2 2" xfId="320"/>
    <cellStyle name="Total 3 2 3" xfId="321"/>
    <cellStyle name="Total 3 7" xfId="322"/>
    <cellStyle name="Total 5 2 5" xfId="323"/>
    <cellStyle name="Warning Text" xfId="324"/>
    <cellStyle name="Warning Text 3 2 2" xfId="325"/>
    <cellStyle name="百分比 6" xfId="326"/>
    <cellStyle name="百分比 7" xfId="327"/>
    <cellStyle name="備註" xfId="328"/>
    <cellStyle name="備註 2" xfId="329"/>
    <cellStyle name="標題" xfId="330"/>
    <cellStyle name="標題  2" xfId="331"/>
    <cellStyle name="標題  3" xfId="332"/>
    <cellStyle name="標題  4" xfId="333"/>
    <cellStyle name="標題 1" xfId="334"/>
    <cellStyle name="標題 1 2" xfId="335"/>
    <cellStyle name="標題 2" xfId="336"/>
    <cellStyle name="標題 2 2" xfId="337"/>
    <cellStyle name="標題 3" xfId="338"/>
    <cellStyle name="標題 3 2" xfId="339"/>
    <cellStyle name="標題 4" xfId="340"/>
    <cellStyle name="標題 4 2" xfId="341"/>
    <cellStyle name="標題 5" xfId="342"/>
    <cellStyle name="不良" xfId="343"/>
    <cellStyle name="差_Book1" xfId="344"/>
    <cellStyle name="差_Cellular Blanket prices- Faze3" xfId="345"/>
    <cellStyle name="差_Cellular Blanket prices- Faze3_CCD SteinMart  Throw 130401" xfId="346"/>
    <cellStyle name="差_Cellular Blanket prices- Faze3_CCD -WM BHG BLANKET 2013-12-20" xfId="347"/>
    <cellStyle name="差_Folding Chair Quote Sheet - 23 May 2013" xfId="348"/>
    <cellStyle name="差_TA-JLA April 2012 Sample Order (3)" xfId="349"/>
    <cellStyle name="差_WM DEC OPTIONS 12-06-12" xfId="350"/>
    <cellStyle name="常?_quotation-Mercury  3.22.2011 (for BBB)" xfId="351"/>
    <cellStyle name="常规" xfId="0" builtinId="0"/>
    <cellStyle name="常规 10" xfId="443"/>
    <cellStyle name="常规 10 3 6" xfId="352"/>
    <cellStyle name="常规 15" xfId="353"/>
    <cellStyle name="常规 15 2" xfId="354"/>
    <cellStyle name="常规 17 2" xfId="355"/>
    <cellStyle name="常规 2" xfId="436"/>
    <cellStyle name="常规 2 4 2 2" xfId="356"/>
    <cellStyle name="常规 20" xfId="357"/>
    <cellStyle name="常规 5 2 10" xfId="358"/>
    <cellStyle name="常规 5 2 5" xfId="359"/>
    <cellStyle name="常规 5 4 2 3" xfId="360"/>
    <cellStyle name="超链接 2" xfId="361"/>
    <cellStyle name="輔色1" xfId="362"/>
    <cellStyle name="輔色1 2" xfId="363"/>
    <cellStyle name="輔色2" xfId="364"/>
    <cellStyle name="輔色2 2" xfId="365"/>
    <cellStyle name="輔色3" xfId="366"/>
    <cellStyle name="輔色4 2" xfId="367"/>
    <cellStyle name="輔色6" xfId="368"/>
    <cellStyle name="好_AIM-JLA quote sheet-Meijer-11012012" xfId="369"/>
    <cellStyle name="好_Book1" xfId="370"/>
    <cellStyle name="好_Cellular Blanket prices- Faze3" xfId="371"/>
    <cellStyle name="好_Cellular Blanket prices- Faze3_CCD SteinMart  Throw 130401" xfId="372"/>
    <cellStyle name="好_Cellular Blanket prices- Faze3_CCD -WM BHG BLANKET 2013-12-20" xfId="373"/>
    <cellStyle name="好_Chandler -- SP13 Quote sheet from JadeWay 08-29-2012" xfId="374"/>
    <cellStyle name="好_Folding Chair Quote Sheet - 23 May 2013" xfId="375"/>
    <cellStyle name="好_Q4 2011 Throws  Bed Directive" xfId="376"/>
    <cellStyle name="好_TA-JLA April 2012 Sample Order (3)" xfId="377"/>
    <cellStyle name="合計" xfId="378"/>
    <cellStyle name="合計 2" xfId="379"/>
    <cellStyle name="壞" xfId="380"/>
    <cellStyle name="壞 2" xfId="381"/>
    <cellStyle name="壞_Kohl's March 12 Market price - Heather 031212" xfId="382"/>
    <cellStyle name="壞_Sheet1" xfId="383"/>
    <cellStyle name="货币 2" xfId="441"/>
    <cellStyle name="货币 2 3" xfId="384"/>
    <cellStyle name="货币 2 30" xfId="385"/>
    <cellStyle name="货币 2 30 2" xfId="386"/>
    <cellStyle name="货币 3 5" xfId="387"/>
    <cellStyle name="货币 4 3" xfId="388"/>
    <cellStyle name="货币 4 5" xfId="389"/>
    <cellStyle name="货币 5" xfId="390"/>
    <cellStyle name="货币 6" xfId="391"/>
    <cellStyle name="計算" xfId="392"/>
    <cellStyle name="計算方式" xfId="393"/>
    <cellStyle name="計算方式 2" xfId="394"/>
    <cellStyle name="記事" xfId="395"/>
    <cellStyle name="檢查儲存格" xfId="396"/>
    <cellStyle name="檢查儲存格 2" xfId="397"/>
    <cellStyle name="警告文字" xfId="398"/>
    <cellStyle name="警告文字 2" xfId="399"/>
    <cellStyle name="連結的儲存格" xfId="400"/>
    <cellStyle name="連結的儲存格 2" xfId="401"/>
    <cellStyle name="良好" xfId="402"/>
    <cellStyle name="霓付 [0]_97MBO" xfId="403"/>
    <cellStyle name="霓付_97MBO" xfId="404"/>
    <cellStyle name="烹拳 [0]_97MBO" xfId="405"/>
    <cellStyle name="烹拳_97MBO" xfId="406"/>
    <cellStyle name="普通_ 白土" xfId="407"/>
    <cellStyle name="千分位[0]_ 白土" xfId="408"/>
    <cellStyle name="千分位_ 白土" xfId="409"/>
    <cellStyle name="千位[0]_laroux" xfId="410"/>
    <cellStyle name="千位_laroux" xfId="411"/>
    <cellStyle name="千位分隔 2 2" xfId="412"/>
    <cellStyle name="钎霖_laroux" xfId="413"/>
    <cellStyle name="輸出" xfId="414"/>
    <cellStyle name="輸出 2" xfId="415"/>
    <cellStyle name="輸入" xfId="416"/>
    <cellStyle name="輸入 2" xfId="417"/>
    <cellStyle name="說明文字" xfId="418"/>
    <cellStyle name="說明文字 2" xfId="419"/>
    <cellStyle name="样式 1" xfId="420"/>
    <cellStyle name="样式 1 2" xfId="421"/>
    <cellStyle name="样式 1 2 5" xfId="422"/>
    <cellStyle name="样式 1 5" xfId="423"/>
    <cellStyle name="中等" xfId="424"/>
    <cellStyle name="中等 2" xfId="425"/>
    <cellStyle name="中性色" xfId="426"/>
    <cellStyle name="注释 2" xfId="427"/>
    <cellStyle name="콤마 [0]_BOILER-CO1" xfId="428"/>
    <cellStyle name="콤마_BOILER-CO1" xfId="429"/>
    <cellStyle name="통화 [0]_BOILER-CO1" xfId="430"/>
    <cellStyle name="표준_0N-HANDLING " xfId="431"/>
  </cellStyles>
  <dxfs count="0"/>
  <tableStyles count="0" defaultTableStyle="TableStyleMedium9" defaultPivotStyle="PivotStyleLight16"/>
  <colors>
    <mruColors>
      <color rgb="FF00CC00"/>
      <color rgb="FFFFFFCC"/>
      <color rgb="FF008080"/>
      <color rgb="FF339966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</xdr:colOff>
      <xdr:row>1</xdr:row>
      <xdr:rowOff>15875</xdr:rowOff>
    </xdr:from>
    <xdr:to>
      <xdr:col>1</xdr:col>
      <xdr:colOff>1094105</xdr:colOff>
      <xdr:row>6</xdr:row>
      <xdr:rowOff>178435</xdr:rowOff>
    </xdr:to>
    <xdr:pic>
      <xdr:nvPicPr>
        <xdr:cNvPr id="15" name="ID_4F6AC1D0A7FA43688CDE975F1E3BB66A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630" y="1249045"/>
          <a:ext cx="1079500" cy="108331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7</xdr:row>
      <xdr:rowOff>22860</xdr:rowOff>
    </xdr:from>
    <xdr:to>
      <xdr:col>1</xdr:col>
      <xdr:colOff>1094105</xdr:colOff>
      <xdr:row>12</xdr:row>
      <xdr:rowOff>183515</xdr:rowOff>
    </xdr:to>
    <xdr:pic>
      <xdr:nvPicPr>
        <xdr:cNvPr id="16" name="ID_3FCD454E9406457D95FAEC5B574C5FAA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630" y="2370455"/>
          <a:ext cx="1079500" cy="108140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13</xdr:row>
      <xdr:rowOff>23495</xdr:rowOff>
    </xdr:from>
    <xdr:to>
      <xdr:col>1</xdr:col>
      <xdr:colOff>1094105</xdr:colOff>
      <xdr:row>18</xdr:row>
      <xdr:rowOff>184785</xdr:rowOff>
    </xdr:to>
    <xdr:pic>
      <xdr:nvPicPr>
        <xdr:cNvPr id="17" name="ID_C003B74374FF4A97B5D1489196F9A805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630" y="3485515"/>
          <a:ext cx="1079500" cy="108204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19</xdr:row>
      <xdr:rowOff>20320</xdr:rowOff>
    </xdr:from>
    <xdr:to>
      <xdr:col>1</xdr:col>
      <xdr:colOff>1094105</xdr:colOff>
      <xdr:row>24</xdr:row>
      <xdr:rowOff>177165</xdr:rowOff>
    </xdr:to>
    <xdr:pic>
      <xdr:nvPicPr>
        <xdr:cNvPr id="18" name="ID_7504BE2099B2444DB9001A31D27ADA74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630" y="4596765"/>
          <a:ext cx="1079500" cy="107759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25</xdr:row>
      <xdr:rowOff>22860</xdr:rowOff>
    </xdr:from>
    <xdr:to>
      <xdr:col>1</xdr:col>
      <xdr:colOff>1094105</xdr:colOff>
      <xdr:row>30</xdr:row>
      <xdr:rowOff>184150</xdr:rowOff>
    </xdr:to>
    <xdr:pic>
      <xdr:nvPicPr>
        <xdr:cNvPr id="19" name="ID_42FEAC2E12254B35937091DEE8BD8895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2630" y="5713730"/>
          <a:ext cx="1079500" cy="108204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31</xdr:row>
      <xdr:rowOff>20320</xdr:rowOff>
    </xdr:from>
    <xdr:to>
      <xdr:col>1</xdr:col>
      <xdr:colOff>1094105</xdr:colOff>
      <xdr:row>36</xdr:row>
      <xdr:rowOff>178435</xdr:rowOff>
    </xdr:to>
    <xdr:pic>
      <xdr:nvPicPr>
        <xdr:cNvPr id="20" name="ID_63201677D355443A993014C813E52CE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2630" y="6825615"/>
          <a:ext cx="1079500" cy="107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Sheets%20Ecom/0%20PD/2602%20CS%20144TC%20COTTON/CS%20144TC%20Cotton%20sheet%20commitment%2004-01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sarah.chen\AppData\Local\Microsoft\Windows\Temporary%20Internet%20Files\Content.Outlook\RBUPAN03\Window%20Pane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144TC 04-11"/>
      <sheetName val="Amazon-T144 5-23-24"/>
      <sheetName val="ValueSelect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nfo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7"/>
  <sheetViews>
    <sheetView tabSelected="1" topLeftCell="AB1" zoomScale="90" zoomScaleNormal="90" workbookViewId="0">
      <selection activeCell="AW2" sqref="AW2"/>
    </sheetView>
  </sheetViews>
  <sheetFormatPr defaultColWidth="8.375" defaultRowHeight="15"/>
  <cols>
    <col min="1" max="1" width="9.25" style="2" customWidth="1"/>
    <col min="2" max="2" width="15.25" style="3" customWidth="1"/>
    <col min="3" max="3" width="7.75" style="3" customWidth="1"/>
    <col min="4" max="4" width="13.25" style="3" customWidth="1"/>
    <col min="5" max="5" width="7.75" style="3" customWidth="1"/>
    <col min="6" max="6" width="16.375" style="3" customWidth="1"/>
    <col min="7" max="7" width="11.625" style="3" customWidth="1"/>
    <col min="8" max="8" width="29.625" style="3" customWidth="1"/>
    <col min="9" max="9" width="19.125" style="3" customWidth="1"/>
    <col min="10" max="10" width="20.25" style="3" customWidth="1"/>
    <col min="11" max="11" width="12.5" style="3" customWidth="1"/>
    <col min="12" max="12" width="29.125" style="3" customWidth="1"/>
    <col min="13" max="13" width="14.75" style="3" customWidth="1"/>
    <col min="14" max="15" width="17.125" style="3" customWidth="1"/>
    <col min="16" max="16" width="8.125" style="3" customWidth="1"/>
    <col min="17" max="17" width="8.625" style="3" customWidth="1"/>
    <col min="18" max="18" width="7.875" style="4" customWidth="1"/>
    <col min="19" max="19" width="8.625" style="3" customWidth="1"/>
    <col min="20" max="20" width="7.5" style="5" customWidth="1"/>
    <col min="21" max="21" width="8" style="5" customWidth="1"/>
    <col min="22" max="22" width="6.5" style="5" customWidth="1"/>
    <col min="23" max="23" width="8.25" style="6" customWidth="1"/>
    <col min="24" max="24" width="5.75" style="7" customWidth="1"/>
    <col min="25" max="25" width="9.125" style="8" customWidth="1"/>
    <col min="26" max="26" width="9.125" style="6" customWidth="1"/>
    <col min="27" max="27" width="9" style="7" customWidth="1"/>
    <col min="28" max="28" width="7.25" style="3" customWidth="1"/>
    <col min="29" max="29" width="8.125" style="4" customWidth="1"/>
    <col min="30" max="30" width="12.875" style="3" customWidth="1"/>
    <col min="31" max="31" width="7.75" style="9" customWidth="1"/>
    <col min="32" max="32" width="8.25" style="4" customWidth="1"/>
    <col min="33" max="33" width="7.75" style="4" customWidth="1"/>
    <col min="34" max="34" width="7.25" style="9" customWidth="1"/>
    <col min="35" max="35" width="7.625" style="4" customWidth="1"/>
    <col min="36" max="36" width="10.625" style="9" customWidth="1"/>
    <col min="37" max="37" width="10" style="4" customWidth="1"/>
    <col min="38" max="38" width="10.625" style="9" customWidth="1"/>
    <col min="39" max="39" width="10" style="4" customWidth="1"/>
    <col min="40" max="40" width="7.5" style="9" customWidth="1"/>
    <col min="41" max="41" width="8.5" style="4" customWidth="1"/>
    <col min="42" max="42" width="7.5" style="9" customWidth="1"/>
    <col min="43" max="43" width="8.5" style="4" customWidth="1"/>
    <col min="44" max="44" width="7.5" style="9" customWidth="1"/>
    <col min="45" max="45" width="8.5" style="4" customWidth="1"/>
    <col min="46" max="46" width="7.5" style="9" customWidth="1"/>
    <col min="47" max="47" width="8.5" style="4" customWidth="1"/>
    <col min="48" max="48" width="7.25" style="4" customWidth="1"/>
    <col min="49" max="49" width="8.75" style="4" customWidth="1"/>
    <col min="50" max="50" width="7.125" style="4" customWidth="1"/>
    <col min="51" max="51" width="11.125" style="4" customWidth="1"/>
    <col min="52" max="52" width="8.375" style="3" customWidth="1"/>
    <col min="53" max="53" width="11.625" style="3" customWidth="1"/>
    <col min="54" max="54" width="8.375" style="3" customWidth="1"/>
    <col min="55" max="55" width="10.625" style="4" customWidth="1"/>
    <col min="56" max="56" width="13.75" style="4" customWidth="1"/>
    <col min="57" max="16384" width="8.375" style="3"/>
  </cols>
  <sheetData>
    <row r="1" spans="1:56" ht="68.099999999999994" customHeight="1">
      <c r="A1" s="11" t="s">
        <v>4</v>
      </c>
      <c r="B1" s="11" t="s">
        <v>5</v>
      </c>
      <c r="C1" s="12" t="s">
        <v>6</v>
      </c>
      <c r="D1" s="13" t="s">
        <v>0</v>
      </c>
      <c r="E1" s="13" t="s">
        <v>2</v>
      </c>
      <c r="F1" s="14" t="s">
        <v>7</v>
      </c>
      <c r="G1" s="12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  <c r="M1" s="15" t="s">
        <v>14</v>
      </c>
      <c r="N1" s="12" t="s">
        <v>15</v>
      </c>
      <c r="O1" s="12" t="s">
        <v>16</v>
      </c>
      <c r="P1" s="15" t="s">
        <v>17</v>
      </c>
      <c r="Q1" s="16" t="s">
        <v>18</v>
      </c>
      <c r="R1" s="17" t="s">
        <v>19</v>
      </c>
      <c r="S1" s="18" t="s">
        <v>20</v>
      </c>
      <c r="T1" s="19" t="s">
        <v>21</v>
      </c>
      <c r="U1" s="19" t="s">
        <v>22</v>
      </c>
      <c r="V1" s="19" t="s">
        <v>23</v>
      </c>
      <c r="W1" s="20" t="s">
        <v>24</v>
      </c>
      <c r="X1" s="21" t="s">
        <v>25</v>
      </c>
      <c r="Y1" s="22" t="s">
        <v>26</v>
      </c>
      <c r="Z1" s="23" t="s">
        <v>27</v>
      </c>
      <c r="AA1" s="24" t="s">
        <v>28</v>
      </c>
      <c r="AB1" s="11" t="s">
        <v>29</v>
      </c>
      <c r="AC1" s="25" t="s">
        <v>30</v>
      </c>
      <c r="AD1" s="11" t="s">
        <v>31</v>
      </c>
      <c r="AE1" s="26" t="s">
        <v>32</v>
      </c>
      <c r="AF1" s="27" t="s">
        <v>33</v>
      </c>
      <c r="AG1" s="25" t="s">
        <v>34</v>
      </c>
      <c r="AH1" s="26" t="s">
        <v>35</v>
      </c>
      <c r="AI1" s="25" t="s">
        <v>36</v>
      </c>
      <c r="AJ1" s="26" t="s">
        <v>37</v>
      </c>
      <c r="AK1" s="25" t="s">
        <v>38</v>
      </c>
      <c r="AL1" s="26" t="s">
        <v>39</v>
      </c>
      <c r="AM1" s="25" t="s">
        <v>40</v>
      </c>
      <c r="AN1" s="26" t="s">
        <v>41</v>
      </c>
      <c r="AO1" s="25" t="s">
        <v>42</v>
      </c>
      <c r="AP1" s="26" t="s">
        <v>43</v>
      </c>
      <c r="AQ1" s="25" t="s">
        <v>44</v>
      </c>
      <c r="AR1" s="26" t="s">
        <v>45</v>
      </c>
      <c r="AS1" s="25" t="s">
        <v>46</v>
      </c>
      <c r="AT1" s="26" t="s">
        <v>47</v>
      </c>
      <c r="AU1" s="25" t="s">
        <v>48</v>
      </c>
      <c r="AV1" s="25" t="s">
        <v>49</v>
      </c>
      <c r="AW1" s="28" t="s">
        <v>50</v>
      </c>
      <c r="AX1" s="29" t="s">
        <v>51</v>
      </c>
      <c r="AY1" s="30" t="s">
        <v>52</v>
      </c>
      <c r="AZ1" s="31" t="s">
        <v>53</v>
      </c>
      <c r="BA1" s="29" t="s">
        <v>54</v>
      </c>
      <c r="BB1" s="11" t="s">
        <v>55</v>
      </c>
      <c r="BC1" s="25" t="s">
        <v>56</v>
      </c>
      <c r="BD1" s="25" t="s">
        <v>57</v>
      </c>
    </row>
    <row r="2" spans="1:56">
      <c r="A2" s="32">
        <v>1</v>
      </c>
      <c r="B2" s="33"/>
      <c r="C2" s="33"/>
      <c r="D2" s="34" t="s">
        <v>1</v>
      </c>
      <c r="E2" s="34"/>
      <c r="F2" s="34" t="s">
        <v>3</v>
      </c>
      <c r="G2" s="35" t="s">
        <v>58</v>
      </c>
      <c r="H2" s="34" t="s">
        <v>59</v>
      </c>
      <c r="I2" s="36" t="s">
        <v>60</v>
      </c>
      <c r="J2" s="34" t="s">
        <v>61</v>
      </c>
      <c r="K2" s="33" t="s">
        <v>62</v>
      </c>
      <c r="L2" s="34" t="s">
        <v>63</v>
      </c>
      <c r="M2" s="34" t="s">
        <v>64</v>
      </c>
      <c r="N2" s="37" t="s">
        <v>113</v>
      </c>
      <c r="O2" s="38"/>
      <c r="P2" s="34" t="s">
        <v>65</v>
      </c>
      <c r="Q2" s="39"/>
      <c r="R2" s="40">
        <v>6.84</v>
      </c>
      <c r="S2" s="34" t="s">
        <v>66</v>
      </c>
      <c r="T2" s="41">
        <v>60</v>
      </c>
      <c r="U2" s="41">
        <v>31.5</v>
      </c>
      <c r="V2" s="41">
        <v>17</v>
      </c>
      <c r="W2" s="42"/>
      <c r="X2" s="10">
        <v>4</v>
      </c>
      <c r="Y2" s="43">
        <f t="shared" ref="Y2:Y37" si="0">IF(T2="","",T2*U2*V2/1000000)</f>
        <v>3.2129999999999999E-2</v>
      </c>
      <c r="Z2" s="44">
        <v>65</v>
      </c>
      <c r="AA2" s="45">
        <f t="shared" ref="AA2:AA37" si="1">IF(X2="","",Z2/Y2*X2)</f>
        <v>8092.1257391845629</v>
      </c>
      <c r="AB2" s="46">
        <v>3500</v>
      </c>
      <c r="AC2" s="47">
        <f t="shared" ref="AC2:AC37" si="2">IF(ISERROR(AB2/AA2),"",AB2/AA2)</f>
        <v>0.43251923076923077</v>
      </c>
      <c r="AD2" s="33" t="s">
        <v>67</v>
      </c>
      <c r="AE2" s="48">
        <v>0.125</v>
      </c>
      <c r="AF2" s="47">
        <f t="shared" ref="AF2:AF37" si="3">IF(ISERROR(R2*AE2),"",R2*AE2)</f>
        <v>0.85499999999999998</v>
      </c>
      <c r="AG2" s="47">
        <f t="shared" ref="AG2:AG37" si="4">IF(ISERROR(R2+AC2+AF2),"",R2+AC2+AF2)</f>
        <v>8.1275192307692308</v>
      </c>
      <c r="AH2" s="49">
        <v>0.05</v>
      </c>
      <c r="AI2" s="50">
        <f t="shared" ref="AI2:AI37" si="5">IF(ISERROR(AY2*AH2),"",AY2*AH2)</f>
        <v>0.87100000000000011</v>
      </c>
      <c r="AJ2" s="49">
        <v>0.08</v>
      </c>
      <c r="AK2" s="50">
        <f t="shared" ref="AK2:AK37" si="6">IF(ISERROR(AY2*AJ2),"",AY2*AJ2)</f>
        <v>1.3936000000000002</v>
      </c>
      <c r="AL2" s="49">
        <v>0.1</v>
      </c>
      <c r="AM2" s="50">
        <f t="shared" ref="AM2:AM37" si="7">IF(ISERROR(AY2*AL2),"",AY2*AL2)</f>
        <v>1.7420000000000002</v>
      </c>
      <c r="AN2" s="49">
        <v>0.1</v>
      </c>
      <c r="AO2" s="50">
        <f t="shared" ref="AO2:AO37" si="8">IF(ISERROR(AY2*AN2),"",AY2*AN2)</f>
        <v>1.7420000000000002</v>
      </c>
      <c r="AP2" s="49">
        <v>7.0000000000000007E-2</v>
      </c>
      <c r="AQ2" s="50">
        <f t="shared" ref="AQ2:AQ37" si="9">IF(ISERROR(AY2*AP2),"",AY2*AP2)</f>
        <v>1.2194000000000003</v>
      </c>
      <c r="AR2" s="49">
        <v>0</v>
      </c>
      <c r="AS2" s="50">
        <f t="shared" ref="AS2:AS37" si="10">IF(ISERROR(AY2*AR2),"",AY2*AR2)</f>
        <v>0</v>
      </c>
      <c r="AT2" s="49">
        <v>0</v>
      </c>
      <c r="AU2" s="50">
        <f t="shared" ref="AU2:AU37" si="11">IF(ISERROR(R2*AT2),"",R2*AT2)</f>
        <v>0</v>
      </c>
      <c r="AV2" s="50">
        <f t="shared" ref="AV2:AV37" si="12">IF(ISERROR(AI2+AK2+AM2+AO2+AQ2+AS2+AU2),"",AI2+AK2+AM2+AO2+AQ2+AS2+AU2)</f>
        <v>6.9680000000000009</v>
      </c>
      <c r="AW2" s="50">
        <f t="shared" ref="AW2:AW37" si="13">IF(ISERROR(AG2+AV2),"",AG2+AV2)</f>
        <v>15.095519230769231</v>
      </c>
      <c r="AX2" s="51">
        <f t="shared" ref="AX2:AX37" si="14">IF(ISERROR((AY2-AW2)/AY2),"",(AY2-AW2)/AY2)</f>
        <v>0.13343747240130716</v>
      </c>
      <c r="AY2" s="52">
        <v>17.420000000000002</v>
      </c>
      <c r="AZ2" s="53">
        <v>32.99</v>
      </c>
      <c r="BA2" s="51">
        <f t="shared" ref="BA2:BA37" si="15">IF(ISERROR((AZ2-AY2)/AZ2),"",(AZ2-AY2)/AZ2)</f>
        <v>0.47196120036374656</v>
      </c>
      <c r="BB2" s="54"/>
      <c r="BC2" s="50">
        <f t="shared" ref="BC2:BC37" si="16">IF(ISERROR(AW2*BB2),"",AW2*BB2)</f>
        <v>0</v>
      </c>
      <c r="BD2" s="50">
        <f t="shared" ref="BD2:BD37" si="17">IF(ISERROR(AY2*BB2),"",AY2*BB2)</f>
        <v>0</v>
      </c>
    </row>
    <row r="3" spans="1:56">
      <c r="A3" s="32">
        <v>2</v>
      </c>
      <c r="B3" s="33"/>
      <c r="C3" s="33"/>
      <c r="D3" s="34" t="s">
        <v>1</v>
      </c>
      <c r="E3" s="34"/>
      <c r="F3" s="34" t="s">
        <v>3</v>
      </c>
      <c r="G3" s="35" t="s">
        <v>58</v>
      </c>
      <c r="H3" s="34" t="s">
        <v>59</v>
      </c>
      <c r="I3" s="36" t="s">
        <v>60</v>
      </c>
      <c r="J3" s="34" t="s">
        <v>61</v>
      </c>
      <c r="K3" s="33" t="s">
        <v>62</v>
      </c>
      <c r="L3" s="34" t="s">
        <v>68</v>
      </c>
      <c r="M3" s="34" t="s">
        <v>64</v>
      </c>
      <c r="N3" s="37" t="s">
        <v>78</v>
      </c>
      <c r="O3" s="38"/>
      <c r="P3" s="34" t="s">
        <v>65</v>
      </c>
      <c r="Q3" s="39"/>
      <c r="R3" s="55">
        <v>6.99</v>
      </c>
      <c r="S3" s="34" t="s">
        <v>66</v>
      </c>
      <c r="T3" s="41">
        <v>60</v>
      </c>
      <c r="U3" s="41">
        <v>31.5</v>
      </c>
      <c r="V3" s="41">
        <v>17</v>
      </c>
      <c r="W3" s="42"/>
      <c r="X3" s="10">
        <v>4</v>
      </c>
      <c r="Y3" s="43">
        <f t="shared" si="0"/>
        <v>3.2129999999999999E-2</v>
      </c>
      <c r="Z3" s="44">
        <v>65</v>
      </c>
      <c r="AA3" s="45">
        <f t="shared" si="1"/>
        <v>8092.1257391845629</v>
      </c>
      <c r="AB3" s="46">
        <v>3500</v>
      </c>
      <c r="AC3" s="47">
        <f t="shared" si="2"/>
        <v>0.43251923076923077</v>
      </c>
      <c r="AD3" s="33" t="s">
        <v>67</v>
      </c>
      <c r="AE3" s="48">
        <v>0.125</v>
      </c>
      <c r="AF3" s="47">
        <f t="shared" si="3"/>
        <v>0.87375000000000003</v>
      </c>
      <c r="AG3" s="47">
        <f t="shared" si="4"/>
        <v>8.2962692307692301</v>
      </c>
      <c r="AH3" s="49">
        <v>0.05</v>
      </c>
      <c r="AI3" s="50">
        <f t="shared" si="5"/>
        <v>1.0525</v>
      </c>
      <c r="AJ3" s="49">
        <v>0.08</v>
      </c>
      <c r="AK3" s="50">
        <f t="shared" si="6"/>
        <v>1.6840000000000002</v>
      </c>
      <c r="AL3" s="49">
        <v>0.1</v>
      </c>
      <c r="AM3" s="50">
        <f t="shared" si="7"/>
        <v>2.105</v>
      </c>
      <c r="AN3" s="49">
        <v>0.1</v>
      </c>
      <c r="AO3" s="50">
        <f t="shared" si="8"/>
        <v>2.105</v>
      </c>
      <c r="AP3" s="49">
        <v>7.0000000000000007E-2</v>
      </c>
      <c r="AQ3" s="50">
        <f t="shared" si="9"/>
        <v>1.4735000000000003</v>
      </c>
      <c r="AR3" s="49">
        <v>0</v>
      </c>
      <c r="AS3" s="50">
        <f t="shared" si="10"/>
        <v>0</v>
      </c>
      <c r="AT3" s="49">
        <v>0</v>
      </c>
      <c r="AU3" s="50">
        <f t="shared" si="11"/>
        <v>0</v>
      </c>
      <c r="AV3" s="50">
        <f t="shared" si="12"/>
        <v>8.42</v>
      </c>
      <c r="AW3" s="50">
        <f t="shared" si="13"/>
        <v>16.716269230769228</v>
      </c>
      <c r="AX3" s="51">
        <f t="shared" si="14"/>
        <v>0.20587794628174691</v>
      </c>
      <c r="AY3" s="52">
        <v>21.05</v>
      </c>
      <c r="AZ3" s="53">
        <v>32.99</v>
      </c>
      <c r="BA3" s="51">
        <f t="shared" si="15"/>
        <v>0.36192785692634133</v>
      </c>
      <c r="BB3" s="54"/>
      <c r="BC3" s="50">
        <f t="shared" si="16"/>
        <v>0</v>
      </c>
      <c r="BD3" s="50">
        <f t="shared" si="17"/>
        <v>0</v>
      </c>
    </row>
    <row r="4" spans="1:56">
      <c r="A4" s="32">
        <v>3</v>
      </c>
      <c r="B4" s="33"/>
      <c r="C4" s="33"/>
      <c r="D4" s="34" t="s">
        <v>1</v>
      </c>
      <c r="E4" s="34"/>
      <c r="F4" s="34" t="s">
        <v>3</v>
      </c>
      <c r="G4" s="35" t="s">
        <v>58</v>
      </c>
      <c r="H4" s="34" t="s">
        <v>59</v>
      </c>
      <c r="I4" s="36" t="s">
        <v>60</v>
      </c>
      <c r="J4" s="34" t="s">
        <v>61</v>
      </c>
      <c r="K4" s="33" t="s">
        <v>62</v>
      </c>
      <c r="L4" s="34" t="s">
        <v>69</v>
      </c>
      <c r="M4" s="34" t="s">
        <v>64</v>
      </c>
      <c r="N4" s="37" t="s">
        <v>79</v>
      </c>
      <c r="O4" s="38"/>
      <c r="P4" s="34" t="s">
        <v>65</v>
      </c>
      <c r="Q4" s="39"/>
      <c r="R4" s="55">
        <v>8.73</v>
      </c>
      <c r="S4" s="34" t="s">
        <v>66</v>
      </c>
      <c r="T4" s="41">
        <v>60</v>
      </c>
      <c r="U4" s="41">
        <v>31.5</v>
      </c>
      <c r="V4" s="41">
        <v>22</v>
      </c>
      <c r="W4" s="42"/>
      <c r="X4" s="10">
        <v>4</v>
      </c>
      <c r="Y4" s="43">
        <f t="shared" si="0"/>
        <v>4.1579999999999999E-2</v>
      </c>
      <c r="Z4" s="44">
        <v>65</v>
      </c>
      <c r="AA4" s="45">
        <f t="shared" si="1"/>
        <v>6253.0062530062532</v>
      </c>
      <c r="AB4" s="46">
        <v>3500</v>
      </c>
      <c r="AC4" s="47">
        <f t="shared" si="2"/>
        <v>0.55973076923076925</v>
      </c>
      <c r="AD4" s="33" t="s">
        <v>67</v>
      </c>
      <c r="AE4" s="48">
        <v>0.125</v>
      </c>
      <c r="AF4" s="47">
        <f t="shared" si="3"/>
        <v>1.0912500000000001</v>
      </c>
      <c r="AG4" s="47">
        <f t="shared" si="4"/>
        <v>10.380980769230771</v>
      </c>
      <c r="AH4" s="49">
        <v>0.05</v>
      </c>
      <c r="AI4" s="50">
        <f t="shared" si="5"/>
        <v>1.1134999999999999</v>
      </c>
      <c r="AJ4" s="49">
        <v>0.08</v>
      </c>
      <c r="AK4" s="50">
        <f t="shared" si="6"/>
        <v>1.7816000000000001</v>
      </c>
      <c r="AL4" s="49">
        <v>0.1</v>
      </c>
      <c r="AM4" s="50">
        <f t="shared" si="7"/>
        <v>2.2269999999999999</v>
      </c>
      <c r="AN4" s="49">
        <v>0.1</v>
      </c>
      <c r="AO4" s="50">
        <f t="shared" si="8"/>
        <v>2.2269999999999999</v>
      </c>
      <c r="AP4" s="49">
        <v>7.0000000000000007E-2</v>
      </c>
      <c r="AQ4" s="50">
        <f t="shared" si="9"/>
        <v>1.5589000000000002</v>
      </c>
      <c r="AR4" s="49">
        <v>0</v>
      </c>
      <c r="AS4" s="50">
        <f t="shared" si="10"/>
        <v>0</v>
      </c>
      <c r="AT4" s="49">
        <v>0</v>
      </c>
      <c r="AU4" s="50">
        <f t="shared" si="11"/>
        <v>0</v>
      </c>
      <c r="AV4" s="50">
        <f t="shared" si="12"/>
        <v>8.9079999999999995</v>
      </c>
      <c r="AW4" s="50">
        <f t="shared" si="13"/>
        <v>19.288980769230768</v>
      </c>
      <c r="AX4" s="51">
        <f t="shared" si="14"/>
        <v>0.13385807053296953</v>
      </c>
      <c r="AY4" s="52">
        <v>22.27</v>
      </c>
      <c r="AZ4" s="53">
        <v>39.99</v>
      </c>
      <c r="BA4" s="51">
        <f t="shared" si="15"/>
        <v>0.44311077769442364</v>
      </c>
      <c r="BB4" s="54"/>
      <c r="BC4" s="50">
        <f t="shared" si="16"/>
        <v>0</v>
      </c>
      <c r="BD4" s="50">
        <f t="shared" si="17"/>
        <v>0</v>
      </c>
    </row>
    <row r="5" spans="1:56">
      <c r="A5" s="32">
        <v>4</v>
      </c>
      <c r="B5" s="33"/>
      <c r="C5" s="33"/>
      <c r="D5" s="34" t="s">
        <v>1</v>
      </c>
      <c r="E5" s="34"/>
      <c r="F5" s="34" t="s">
        <v>3</v>
      </c>
      <c r="G5" s="35" t="s">
        <v>58</v>
      </c>
      <c r="H5" s="34" t="s">
        <v>59</v>
      </c>
      <c r="I5" s="36" t="s">
        <v>60</v>
      </c>
      <c r="J5" s="34" t="s">
        <v>61</v>
      </c>
      <c r="K5" s="33" t="s">
        <v>62</v>
      </c>
      <c r="L5" s="34" t="s">
        <v>70</v>
      </c>
      <c r="M5" s="34" t="s">
        <v>64</v>
      </c>
      <c r="N5" s="37" t="s">
        <v>80</v>
      </c>
      <c r="O5" s="38"/>
      <c r="P5" s="34" t="s">
        <v>65</v>
      </c>
      <c r="Q5" s="39"/>
      <c r="R5" s="55">
        <v>9.85</v>
      </c>
      <c r="S5" s="34" t="s">
        <v>66</v>
      </c>
      <c r="T5" s="41">
        <v>60</v>
      </c>
      <c r="U5" s="41">
        <v>31.5</v>
      </c>
      <c r="V5" s="41">
        <v>25</v>
      </c>
      <c r="W5" s="42"/>
      <c r="X5" s="10">
        <v>4</v>
      </c>
      <c r="Y5" s="43">
        <f t="shared" si="0"/>
        <v>4.725E-2</v>
      </c>
      <c r="Z5" s="44">
        <v>65</v>
      </c>
      <c r="AA5" s="45">
        <f t="shared" si="1"/>
        <v>5502.6455026455023</v>
      </c>
      <c r="AB5" s="46">
        <v>3500</v>
      </c>
      <c r="AC5" s="47">
        <f t="shared" si="2"/>
        <v>0.63605769230769238</v>
      </c>
      <c r="AD5" s="33" t="s">
        <v>67</v>
      </c>
      <c r="AE5" s="48">
        <v>0.125</v>
      </c>
      <c r="AF5" s="47">
        <f t="shared" si="3"/>
        <v>1.23125</v>
      </c>
      <c r="AG5" s="47">
        <f t="shared" si="4"/>
        <v>11.717307692307692</v>
      </c>
      <c r="AH5" s="49">
        <v>0.05</v>
      </c>
      <c r="AI5" s="50">
        <f t="shared" si="5"/>
        <v>1.2530000000000001</v>
      </c>
      <c r="AJ5" s="49">
        <v>0.08</v>
      </c>
      <c r="AK5" s="50">
        <f t="shared" si="6"/>
        <v>2.0047999999999999</v>
      </c>
      <c r="AL5" s="49">
        <v>0.1</v>
      </c>
      <c r="AM5" s="50">
        <f t="shared" si="7"/>
        <v>2.5060000000000002</v>
      </c>
      <c r="AN5" s="49">
        <v>0.1</v>
      </c>
      <c r="AO5" s="50">
        <f t="shared" si="8"/>
        <v>2.5060000000000002</v>
      </c>
      <c r="AP5" s="49">
        <v>7.0000000000000007E-2</v>
      </c>
      <c r="AQ5" s="50">
        <f t="shared" si="9"/>
        <v>1.7542</v>
      </c>
      <c r="AR5" s="49">
        <v>0</v>
      </c>
      <c r="AS5" s="50">
        <f t="shared" si="10"/>
        <v>0</v>
      </c>
      <c r="AT5" s="49">
        <v>0</v>
      </c>
      <c r="AU5" s="50">
        <f t="shared" si="11"/>
        <v>0</v>
      </c>
      <c r="AV5" s="50">
        <f t="shared" si="12"/>
        <v>10.024000000000001</v>
      </c>
      <c r="AW5" s="50">
        <f t="shared" si="13"/>
        <v>21.741307692307693</v>
      </c>
      <c r="AX5" s="51">
        <f t="shared" si="14"/>
        <v>0.13242986064215106</v>
      </c>
      <c r="AY5" s="52">
        <v>25.06</v>
      </c>
      <c r="AZ5" s="53">
        <v>44.99</v>
      </c>
      <c r="BA5" s="51">
        <f t="shared" si="15"/>
        <v>0.44298733051789291</v>
      </c>
      <c r="BB5" s="54"/>
      <c r="BC5" s="50">
        <f t="shared" si="16"/>
        <v>0</v>
      </c>
      <c r="BD5" s="50">
        <f t="shared" si="17"/>
        <v>0</v>
      </c>
    </row>
    <row r="6" spans="1:56">
      <c r="A6" s="32">
        <v>5</v>
      </c>
      <c r="B6" s="33"/>
      <c r="C6" s="33"/>
      <c r="D6" s="34" t="s">
        <v>1</v>
      </c>
      <c r="E6" s="34"/>
      <c r="F6" s="34" t="s">
        <v>3</v>
      </c>
      <c r="G6" s="35" t="s">
        <v>58</v>
      </c>
      <c r="H6" s="34" t="s">
        <v>59</v>
      </c>
      <c r="I6" s="36" t="s">
        <v>60</v>
      </c>
      <c r="J6" s="34" t="s">
        <v>61</v>
      </c>
      <c r="K6" s="33" t="s">
        <v>62</v>
      </c>
      <c r="L6" s="34" t="s">
        <v>71</v>
      </c>
      <c r="M6" s="34" t="s">
        <v>64</v>
      </c>
      <c r="N6" s="37" t="s">
        <v>81</v>
      </c>
      <c r="O6" s="38"/>
      <c r="P6" s="34" t="s">
        <v>65</v>
      </c>
      <c r="Q6" s="39"/>
      <c r="R6" s="55">
        <v>11.47</v>
      </c>
      <c r="S6" s="34" t="s">
        <v>66</v>
      </c>
      <c r="T6" s="41">
        <v>60</v>
      </c>
      <c r="U6" s="41">
        <v>31.5</v>
      </c>
      <c r="V6" s="41">
        <v>30</v>
      </c>
      <c r="W6" s="42"/>
      <c r="X6" s="10">
        <v>4</v>
      </c>
      <c r="Y6" s="43">
        <f t="shared" si="0"/>
        <v>5.67E-2</v>
      </c>
      <c r="Z6" s="44">
        <v>65</v>
      </c>
      <c r="AA6" s="45">
        <f t="shared" si="1"/>
        <v>4585.5379188712523</v>
      </c>
      <c r="AB6" s="46">
        <v>3500</v>
      </c>
      <c r="AC6" s="47">
        <f t="shared" si="2"/>
        <v>0.76326923076923081</v>
      </c>
      <c r="AD6" s="33" t="s">
        <v>67</v>
      </c>
      <c r="AE6" s="48">
        <v>0.125</v>
      </c>
      <c r="AF6" s="47">
        <f t="shared" si="3"/>
        <v>1.4337500000000001</v>
      </c>
      <c r="AG6" s="47">
        <f t="shared" si="4"/>
        <v>13.667019230769231</v>
      </c>
      <c r="AH6" s="49">
        <v>0.05</v>
      </c>
      <c r="AI6" s="50">
        <f t="shared" si="5"/>
        <v>1.3920000000000001</v>
      </c>
      <c r="AJ6" s="49">
        <v>0.08</v>
      </c>
      <c r="AK6" s="50">
        <f t="shared" si="6"/>
        <v>2.2271999999999998</v>
      </c>
      <c r="AL6" s="49">
        <v>0.1</v>
      </c>
      <c r="AM6" s="50">
        <f t="shared" si="7"/>
        <v>2.7840000000000003</v>
      </c>
      <c r="AN6" s="49">
        <v>0.1</v>
      </c>
      <c r="AO6" s="50">
        <f t="shared" si="8"/>
        <v>2.7840000000000003</v>
      </c>
      <c r="AP6" s="49">
        <v>7.0000000000000007E-2</v>
      </c>
      <c r="AQ6" s="50">
        <f t="shared" si="9"/>
        <v>1.9488000000000001</v>
      </c>
      <c r="AR6" s="49">
        <v>0</v>
      </c>
      <c r="AS6" s="50">
        <f t="shared" si="10"/>
        <v>0</v>
      </c>
      <c r="AT6" s="49">
        <v>0</v>
      </c>
      <c r="AU6" s="50">
        <f t="shared" si="11"/>
        <v>0</v>
      </c>
      <c r="AV6" s="50">
        <f t="shared" si="12"/>
        <v>11.136000000000001</v>
      </c>
      <c r="AW6" s="50">
        <f t="shared" si="13"/>
        <v>24.80301923076923</v>
      </c>
      <c r="AX6" s="51">
        <f t="shared" si="14"/>
        <v>0.1090869529177719</v>
      </c>
      <c r="AY6" s="52">
        <v>27.84</v>
      </c>
      <c r="AZ6" s="53">
        <v>49.99</v>
      </c>
      <c r="BA6" s="51">
        <f t="shared" si="15"/>
        <v>0.44308861772354474</v>
      </c>
      <c r="BB6" s="54"/>
      <c r="BC6" s="50">
        <f t="shared" si="16"/>
        <v>0</v>
      </c>
      <c r="BD6" s="50">
        <f t="shared" si="17"/>
        <v>0</v>
      </c>
    </row>
    <row r="7" spans="1:56" s="1" customFormat="1" ht="15.75" thickBot="1">
      <c r="A7" s="56">
        <v>6</v>
      </c>
      <c r="B7" s="57"/>
      <c r="C7" s="57"/>
      <c r="D7" s="58" t="s">
        <v>1</v>
      </c>
      <c r="E7" s="58"/>
      <c r="F7" s="58" t="s">
        <v>3</v>
      </c>
      <c r="G7" s="59" t="s">
        <v>58</v>
      </c>
      <c r="H7" s="58" t="s">
        <v>59</v>
      </c>
      <c r="I7" s="60" t="s">
        <v>60</v>
      </c>
      <c r="J7" s="58" t="s">
        <v>61</v>
      </c>
      <c r="K7" s="57" t="s">
        <v>62</v>
      </c>
      <c r="L7" s="58" t="s">
        <v>72</v>
      </c>
      <c r="M7" s="58" t="s">
        <v>64</v>
      </c>
      <c r="N7" s="61" t="s">
        <v>82</v>
      </c>
      <c r="O7" s="62"/>
      <c r="P7" s="58" t="s">
        <v>65</v>
      </c>
      <c r="Q7" s="63"/>
      <c r="R7" s="64">
        <v>11.47</v>
      </c>
      <c r="S7" s="58" t="s">
        <v>66</v>
      </c>
      <c r="T7" s="65">
        <v>60</v>
      </c>
      <c r="U7" s="65">
        <v>31.5</v>
      </c>
      <c r="V7" s="65">
        <v>30</v>
      </c>
      <c r="W7" s="66"/>
      <c r="X7" s="67">
        <v>4</v>
      </c>
      <c r="Y7" s="68">
        <f t="shared" si="0"/>
        <v>5.67E-2</v>
      </c>
      <c r="Z7" s="69">
        <v>65</v>
      </c>
      <c r="AA7" s="70">
        <f t="shared" si="1"/>
        <v>4585.5379188712523</v>
      </c>
      <c r="AB7" s="71">
        <v>3500</v>
      </c>
      <c r="AC7" s="72">
        <f t="shared" si="2"/>
        <v>0.76326923076923081</v>
      </c>
      <c r="AD7" s="57" t="s">
        <v>67</v>
      </c>
      <c r="AE7" s="73">
        <v>0.125</v>
      </c>
      <c r="AF7" s="72">
        <f t="shared" si="3"/>
        <v>1.4337500000000001</v>
      </c>
      <c r="AG7" s="72">
        <f t="shared" si="4"/>
        <v>13.667019230769231</v>
      </c>
      <c r="AH7" s="74">
        <v>0.05</v>
      </c>
      <c r="AI7" s="75">
        <f t="shared" si="5"/>
        <v>1.5315000000000001</v>
      </c>
      <c r="AJ7" s="74">
        <v>0.08</v>
      </c>
      <c r="AK7" s="75">
        <f t="shared" si="6"/>
        <v>2.4504000000000001</v>
      </c>
      <c r="AL7" s="74">
        <v>0.1</v>
      </c>
      <c r="AM7" s="75">
        <f t="shared" si="7"/>
        <v>3.0630000000000002</v>
      </c>
      <c r="AN7" s="74">
        <v>0.1</v>
      </c>
      <c r="AO7" s="75">
        <f t="shared" si="8"/>
        <v>3.0630000000000002</v>
      </c>
      <c r="AP7" s="74">
        <v>7.0000000000000007E-2</v>
      </c>
      <c r="AQ7" s="75">
        <f t="shared" si="9"/>
        <v>2.1441000000000003</v>
      </c>
      <c r="AR7" s="74">
        <v>0</v>
      </c>
      <c r="AS7" s="75">
        <f t="shared" si="10"/>
        <v>0</v>
      </c>
      <c r="AT7" s="74">
        <v>0</v>
      </c>
      <c r="AU7" s="75">
        <f t="shared" si="11"/>
        <v>0</v>
      </c>
      <c r="AV7" s="75">
        <f t="shared" si="12"/>
        <v>12.252000000000001</v>
      </c>
      <c r="AW7" s="75">
        <f t="shared" si="13"/>
        <v>25.91901923076923</v>
      </c>
      <c r="AX7" s="76">
        <f t="shared" si="14"/>
        <v>0.15380283281850374</v>
      </c>
      <c r="AY7" s="77">
        <v>30.63</v>
      </c>
      <c r="AZ7" s="78">
        <v>54.99</v>
      </c>
      <c r="BA7" s="76">
        <f t="shared" si="15"/>
        <v>0.4429896344789962</v>
      </c>
      <c r="BB7" s="79"/>
      <c r="BC7" s="75">
        <f t="shared" si="16"/>
        <v>0</v>
      </c>
      <c r="BD7" s="75">
        <f t="shared" si="17"/>
        <v>0</v>
      </c>
    </row>
    <row r="8" spans="1:56">
      <c r="A8" s="80">
        <v>7</v>
      </c>
      <c r="B8" s="81"/>
      <c r="C8" s="81"/>
      <c r="D8" s="82" t="s">
        <v>1</v>
      </c>
      <c r="E8" s="82"/>
      <c r="F8" s="82" t="s">
        <v>3</v>
      </c>
      <c r="G8" s="83" t="s">
        <v>58</v>
      </c>
      <c r="H8" s="82" t="s">
        <v>59</v>
      </c>
      <c r="I8" s="84" t="s">
        <v>60</v>
      </c>
      <c r="J8" s="82" t="s">
        <v>61</v>
      </c>
      <c r="K8" s="81" t="s">
        <v>62</v>
      </c>
      <c r="L8" s="82" t="s">
        <v>63</v>
      </c>
      <c r="M8" s="82" t="s">
        <v>73</v>
      </c>
      <c r="N8" s="85" t="s">
        <v>83</v>
      </c>
      <c r="O8" s="86"/>
      <c r="P8" s="82" t="s">
        <v>65</v>
      </c>
      <c r="Q8" s="87"/>
      <c r="R8" s="40">
        <v>6.84</v>
      </c>
      <c r="S8" s="82" t="s">
        <v>66</v>
      </c>
      <c r="T8" s="88">
        <v>60</v>
      </c>
      <c r="U8" s="88">
        <v>31.5</v>
      </c>
      <c r="V8" s="88">
        <v>17</v>
      </c>
      <c r="W8" s="89"/>
      <c r="X8" s="90">
        <v>4</v>
      </c>
      <c r="Y8" s="91">
        <f t="shared" si="0"/>
        <v>3.2129999999999999E-2</v>
      </c>
      <c r="Z8" s="92">
        <v>65</v>
      </c>
      <c r="AA8" s="93">
        <f t="shared" si="1"/>
        <v>8092.1257391845629</v>
      </c>
      <c r="AB8" s="94">
        <v>3500</v>
      </c>
      <c r="AC8" s="95">
        <f t="shared" si="2"/>
        <v>0.43251923076923077</v>
      </c>
      <c r="AD8" s="81" t="s">
        <v>67</v>
      </c>
      <c r="AE8" s="96">
        <v>0.125</v>
      </c>
      <c r="AF8" s="95">
        <f t="shared" si="3"/>
        <v>0.85499999999999998</v>
      </c>
      <c r="AG8" s="95">
        <f t="shared" si="4"/>
        <v>8.1275192307692308</v>
      </c>
      <c r="AH8" s="97">
        <v>0.05</v>
      </c>
      <c r="AI8" s="98">
        <f t="shared" si="5"/>
        <v>0.87100000000000011</v>
      </c>
      <c r="AJ8" s="97">
        <v>0.08</v>
      </c>
      <c r="AK8" s="98">
        <f t="shared" si="6"/>
        <v>1.3936000000000002</v>
      </c>
      <c r="AL8" s="97">
        <v>0.1</v>
      </c>
      <c r="AM8" s="98">
        <f t="shared" si="7"/>
        <v>1.7420000000000002</v>
      </c>
      <c r="AN8" s="97">
        <v>0.1</v>
      </c>
      <c r="AO8" s="98">
        <f t="shared" si="8"/>
        <v>1.7420000000000002</v>
      </c>
      <c r="AP8" s="97">
        <v>7.0000000000000007E-2</v>
      </c>
      <c r="AQ8" s="98">
        <f t="shared" si="9"/>
        <v>1.2194000000000003</v>
      </c>
      <c r="AR8" s="97">
        <v>0</v>
      </c>
      <c r="AS8" s="98">
        <f t="shared" si="10"/>
        <v>0</v>
      </c>
      <c r="AT8" s="97">
        <v>0</v>
      </c>
      <c r="AU8" s="98">
        <f t="shared" si="11"/>
        <v>0</v>
      </c>
      <c r="AV8" s="98">
        <f t="shared" si="12"/>
        <v>6.9680000000000009</v>
      </c>
      <c r="AW8" s="98">
        <f t="shared" si="13"/>
        <v>15.095519230769231</v>
      </c>
      <c r="AX8" s="99">
        <f t="shared" si="14"/>
        <v>0.13343747240130716</v>
      </c>
      <c r="AY8" s="100">
        <v>17.420000000000002</v>
      </c>
      <c r="AZ8" s="101">
        <v>32.99</v>
      </c>
      <c r="BA8" s="99">
        <f t="shared" si="15"/>
        <v>0.47196120036374656</v>
      </c>
      <c r="BB8" s="102"/>
      <c r="BC8" s="98">
        <f t="shared" si="16"/>
        <v>0</v>
      </c>
      <c r="BD8" s="98">
        <f t="shared" si="17"/>
        <v>0</v>
      </c>
    </row>
    <row r="9" spans="1:56">
      <c r="A9" s="32">
        <v>8</v>
      </c>
      <c r="B9" s="33"/>
      <c r="C9" s="33"/>
      <c r="D9" s="34" t="s">
        <v>1</v>
      </c>
      <c r="E9" s="34"/>
      <c r="F9" s="34" t="s">
        <v>3</v>
      </c>
      <c r="G9" s="35" t="s">
        <v>58</v>
      </c>
      <c r="H9" s="34" t="s">
        <v>59</v>
      </c>
      <c r="I9" s="36" t="s">
        <v>60</v>
      </c>
      <c r="J9" s="34" t="s">
        <v>61</v>
      </c>
      <c r="K9" s="33" t="s">
        <v>62</v>
      </c>
      <c r="L9" s="34" t="s">
        <v>68</v>
      </c>
      <c r="M9" s="34" t="s">
        <v>73</v>
      </c>
      <c r="N9" s="37" t="s">
        <v>84</v>
      </c>
      <c r="O9" s="38"/>
      <c r="P9" s="34" t="s">
        <v>65</v>
      </c>
      <c r="Q9" s="39"/>
      <c r="R9" s="55">
        <v>6.99</v>
      </c>
      <c r="S9" s="34" t="s">
        <v>66</v>
      </c>
      <c r="T9" s="41">
        <v>60</v>
      </c>
      <c r="U9" s="41">
        <v>31.5</v>
      </c>
      <c r="V9" s="41">
        <v>17</v>
      </c>
      <c r="W9" s="42"/>
      <c r="X9" s="10">
        <v>4</v>
      </c>
      <c r="Y9" s="43">
        <f t="shared" si="0"/>
        <v>3.2129999999999999E-2</v>
      </c>
      <c r="Z9" s="44">
        <v>65</v>
      </c>
      <c r="AA9" s="45">
        <f t="shared" si="1"/>
        <v>8092.1257391845629</v>
      </c>
      <c r="AB9" s="46">
        <v>3500</v>
      </c>
      <c r="AC9" s="47">
        <f t="shared" si="2"/>
        <v>0.43251923076923077</v>
      </c>
      <c r="AD9" s="33" t="s">
        <v>67</v>
      </c>
      <c r="AE9" s="48">
        <v>0.125</v>
      </c>
      <c r="AF9" s="47">
        <f t="shared" si="3"/>
        <v>0.87375000000000003</v>
      </c>
      <c r="AG9" s="47">
        <f t="shared" si="4"/>
        <v>8.2962692307692301</v>
      </c>
      <c r="AH9" s="49">
        <v>0.05</v>
      </c>
      <c r="AI9" s="50">
        <f t="shared" si="5"/>
        <v>1.0525</v>
      </c>
      <c r="AJ9" s="49">
        <v>0.08</v>
      </c>
      <c r="AK9" s="50">
        <f t="shared" si="6"/>
        <v>1.6840000000000002</v>
      </c>
      <c r="AL9" s="49">
        <v>0.1</v>
      </c>
      <c r="AM9" s="50">
        <f t="shared" si="7"/>
        <v>2.105</v>
      </c>
      <c r="AN9" s="49">
        <v>0.1</v>
      </c>
      <c r="AO9" s="50">
        <f t="shared" si="8"/>
        <v>2.105</v>
      </c>
      <c r="AP9" s="49">
        <v>7.0000000000000007E-2</v>
      </c>
      <c r="AQ9" s="50">
        <f t="shared" si="9"/>
        <v>1.4735000000000003</v>
      </c>
      <c r="AR9" s="49">
        <v>0</v>
      </c>
      <c r="AS9" s="50">
        <f t="shared" si="10"/>
        <v>0</v>
      </c>
      <c r="AT9" s="49">
        <v>0</v>
      </c>
      <c r="AU9" s="50">
        <f t="shared" si="11"/>
        <v>0</v>
      </c>
      <c r="AV9" s="50">
        <f t="shared" si="12"/>
        <v>8.42</v>
      </c>
      <c r="AW9" s="50">
        <f t="shared" si="13"/>
        <v>16.716269230769228</v>
      </c>
      <c r="AX9" s="51">
        <f t="shared" si="14"/>
        <v>0.20587794628174691</v>
      </c>
      <c r="AY9" s="52">
        <v>21.05</v>
      </c>
      <c r="AZ9" s="53">
        <v>32.99</v>
      </c>
      <c r="BA9" s="51">
        <f t="shared" si="15"/>
        <v>0.36192785692634133</v>
      </c>
      <c r="BB9" s="54"/>
      <c r="BC9" s="50">
        <f t="shared" si="16"/>
        <v>0</v>
      </c>
      <c r="BD9" s="50">
        <f t="shared" si="17"/>
        <v>0</v>
      </c>
    </row>
    <row r="10" spans="1:56">
      <c r="A10" s="32">
        <v>9</v>
      </c>
      <c r="B10" s="33"/>
      <c r="C10" s="33"/>
      <c r="D10" s="34" t="s">
        <v>1</v>
      </c>
      <c r="E10" s="34"/>
      <c r="F10" s="34" t="s">
        <v>3</v>
      </c>
      <c r="G10" s="35" t="s">
        <v>58</v>
      </c>
      <c r="H10" s="34" t="s">
        <v>59</v>
      </c>
      <c r="I10" s="36" t="s">
        <v>60</v>
      </c>
      <c r="J10" s="34" t="s">
        <v>61</v>
      </c>
      <c r="K10" s="33" t="s">
        <v>62</v>
      </c>
      <c r="L10" s="34" t="s">
        <v>69</v>
      </c>
      <c r="M10" s="34" t="s">
        <v>73</v>
      </c>
      <c r="N10" s="37" t="s">
        <v>85</v>
      </c>
      <c r="O10" s="38"/>
      <c r="P10" s="34" t="s">
        <v>65</v>
      </c>
      <c r="Q10" s="39"/>
      <c r="R10" s="55">
        <v>8.73</v>
      </c>
      <c r="S10" s="34" t="s">
        <v>66</v>
      </c>
      <c r="T10" s="41">
        <v>60</v>
      </c>
      <c r="U10" s="41">
        <v>31.5</v>
      </c>
      <c r="V10" s="41">
        <v>22</v>
      </c>
      <c r="W10" s="42"/>
      <c r="X10" s="10">
        <v>4</v>
      </c>
      <c r="Y10" s="43">
        <f t="shared" si="0"/>
        <v>4.1579999999999999E-2</v>
      </c>
      <c r="Z10" s="44">
        <v>65</v>
      </c>
      <c r="AA10" s="45">
        <f t="shared" si="1"/>
        <v>6253.0062530062532</v>
      </c>
      <c r="AB10" s="46">
        <v>3500</v>
      </c>
      <c r="AC10" s="47">
        <f t="shared" si="2"/>
        <v>0.55973076923076925</v>
      </c>
      <c r="AD10" s="33" t="s">
        <v>67</v>
      </c>
      <c r="AE10" s="48">
        <v>0.125</v>
      </c>
      <c r="AF10" s="47">
        <f t="shared" si="3"/>
        <v>1.0912500000000001</v>
      </c>
      <c r="AG10" s="47">
        <f t="shared" si="4"/>
        <v>10.380980769230771</v>
      </c>
      <c r="AH10" s="49">
        <v>0.05</v>
      </c>
      <c r="AI10" s="50">
        <f t="shared" si="5"/>
        <v>1.1134999999999999</v>
      </c>
      <c r="AJ10" s="49">
        <v>0.08</v>
      </c>
      <c r="AK10" s="50">
        <f t="shared" si="6"/>
        <v>1.7816000000000001</v>
      </c>
      <c r="AL10" s="49">
        <v>0.1</v>
      </c>
      <c r="AM10" s="50">
        <f t="shared" si="7"/>
        <v>2.2269999999999999</v>
      </c>
      <c r="AN10" s="49">
        <v>0.1</v>
      </c>
      <c r="AO10" s="50">
        <f t="shared" si="8"/>
        <v>2.2269999999999999</v>
      </c>
      <c r="AP10" s="49">
        <v>7.0000000000000007E-2</v>
      </c>
      <c r="AQ10" s="50">
        <f t="shared" si="9"/>
        <v>1.5589000000000002</v>
      </c>
      <c r="AR10" s="49">
        <v>0</v>
      </c>
      <c r="AS10" s="50">
        <f t="shared" si="10"/>
        <v>0</v>
      </c>
      <c r="AT10" s="49">
        <v>0</v>
      </c>
      <c r="AU10" s="50">
        <f t="shared" si="11"/>
        <v>0</v>
      </c>
      <c r="AV10" s="50">
        <f t="shared" si="12"/>
        <v>8.9079999999999995</v>
      </c>
      <c r="AW10" s="50">
        <f t="shared" si="13"/>
        <v>19.288980769230768</v>
      </c>
      <c r="AX10" s="51">
        <f t="shared" si="14"/>
        <v>0.13385807053296953</v>
      </c>
      <c r="AY10" s="52">
        <v>22.27</v>
      </c>
      <c r="AZ10" s="53">
        <v>39.99</v>
      </c>
      <c r="BA10" s="51">
        <f t="shared" si="15"/>
        <v>0.44311077769442364</v>
      </c>
      <c r="BB10" s="54"/>
      <c r="BC10" s="50">
        <f t="shared" si="16"/>
        <v>0</v>
      </c>
      <c r="BD10" s="50">
        <f t="shared" si="17"/>
        <v>0</v>
      </c>
    </row>
    <row r="11" spans="1:56">
      <c r="A11" s="32">
        <v>10</v>
      </c>
      <c r="B11" s="33"/>
      <c r="C11" s="33"/>
      <c r="D11" s="34" t="s">
        <v>1</v>
      </c>
      <c r="E11" s="34"/>
      <c r="F11" s="34" t="s">
        <v>3</v>
      </c>
      <c r="G11" s="35" t="s">
        <v>58</v>
      </c>
      <c r="H11" s="34" t="s">
        <v>59</v>
      </c>
      <c r="I11" s="36" t="s">
        <v>60</v>
      </c>
      <c r="J11" s="34" t="s">
        <v>61</v>
      </c>
      <c r="K11" s="33" t="s">
        <v>62</v>
      </c>
      <c r="L11" s="34" t="s">
        <v>70</v>
      </c>
      <c r="M11" s="34" t="s">
        <v>73</v>
      </c>
      <c r="N11" s="37" t="s">
        <v>86</v>
      </c>
      <c r="O11" s="38"/>
      <c r="P11" s="34" t="s">
        <v>65</v>
      </c>
      <c r="Q11" s="39"/>
      <c r="R11" s="55">
        <v>9.85</v>
      </c>
      <c r="S11" s="34" t="s">
        <v>66</v>
      </c>
      <c r="T11" s="41">
        <v>60</v>
      </c>
      <c r="U11" s="41">
        <v>31.5</v>
      </c>
      <c r="V11" s="41">
        <v>25</v>
      </c>
      <c r="W11" s="42"/>
      <c r="X11" s="10">
        <v>4</v>
      </c>
      <c r="Y11" s="43">
        <f t="shared" si="0"/>
        <v>4.725E-2</v>
      </c>
      <c r="Z11" s="44">
        <v>65</v>
      </c>
      <c r="AA11" s="45">
        <f t="shared" si="1"/>
        <v>5502.6455026455023</v>
      </c>
      <c r="AB11" s="46">
        <v>3500</v>
      </c>
      <c r="AC11" s="47">
        <f t="shared" si="2"/>
        <v>0.63605769230769238</v>
      </c>
      <c r="AD11" s="33" t="s">
        <v>67</v>
      </c>
      <c r="AE11" s="48">
        <v>0.125</v>
      </c>
      <c r="AF11" s="47">
        <f t="shared" si="3"/>
        <v>1.23125</v>
      </c>
      <c r="AG11" s="47">
        <f t="shared" si="4"/>
        <v>11.717307692307692</v>
      </c>
      <c r="AH11" s="49">
        <v>0.05</v>
      </c>
      <c r="AI11" s="50">
        <f t="shared" si="5"/>
        <v>1.2530000000000001</v>
      </c>
      <c r="AJ11" s="49">
        <v>0.08</v>
      </c>
      <c r="AK11" s="50">
        <f t="shared" si="6"/>
        <v>2.0047999999999999</v>
      </c>
      <c r="AL11" s="49">
        <v>0.1</v>
      </c>
      <c r="AM11" s="50">
        <f t="shared" si="7"/>
        <v>2.5060000000000002</v>
      </c>
      <c r="AN11" s="49">
        <v>0.1</v>
      </c>
      <c r="AO11" s="50">
        <f t="shared" si="8"/>
        <v>2.5060000000000002</v>
      </c>
      <c r="AP11" s="49">
        <v>7.0000000000000007E-2</v>
      </c>
      <c r="AQ11" s="50">
        <f t="shared" si="9"/>
        <v>1.7542</v>
      </c>
      <c r="AR11" s="49">
        <v>0</v>
      </c>
      <c r="AS11" s="50">
        <f t="shared" si="10"/>
        <v>0</v>
      </c>
      <c r="AT11" s="49">
        <v>0</v>
      </c>
      <c r="AU11" s="50">
        <f t="shared" si="11"/>
        <v>0</v>
      </c>
      <c r="AV11" s="50">
        <f t="shared" si="12"/>
        <v>10.024000000000001</v>
      </c>
      <c r="AW11" s="50">
        <f t="shared" si="13"/>
        <v>21.741307692307693</v>
      </c>
      <c r="AX11" s="51">
        <f t="shared" si="14"/>
        <v>0.13242986064215106</v>
      </c>
      <c r="AY11" s="52">
        <v>25.06</v>
      </c>
      <c r="AZ11" s="53">
        <v>44.99</v>
      </c>
      <c r="BA11" s="51">
        <f t="shared" si="15"/>
        <v>0.44298733051789291</v>
      </c>
      <c r="BB11" s="54"/>
      <c r="BC11" s="50">
        <f t="shared" si="16"/>
        <v>0</v>
      </c>
      <c r="BD11" s="50">
        <f t="shared" si="17"/>
        <v>0</v>
      </c>
    </row>
    <row r="12" spans="1:56">
      <c r="A12" s="32">
        <v>11</v>
      </c>
      <c r="B12" s="33"/>
      <c r="C12" s="33"/>
      <c r="D12" s="34" t="s">
        <v>1</v>
      </c>
      <c r="E12" s="34"/>
      <c r="F12" s="34" t="s">
        <v>3</v>
      </c>
      <c r="G12" s="35" t="s">
        <v>58</v>
      </c>
      <c r="H12" s="34" t="s">
        <v>59</v>
      </c>
      <c r="I12" s="36" t="s">
        <v>60</v>
      </c>
      <c r="J12" s="34" t="s">
        <v>61</v>
      </c>
      <c r="K12" s="33" t="s">
        <v>62</v>
      </c>
      <c r="L12" s="34" t="s">
        <v>71</v>
      </c>
      <c r="M12" s="34" t="s">
        <v>73</v>
      </c>
      <c r="N12" s="37" t="s">
        <v>87</v>
      </c>
      <c r="O12" s="38"/>
      <c r="P12" s="34" t="s">
        <v>65</v>
      </c>
      <c r="Q12" s="39"/>
      <c r="R12" s="55">
        <v>11.47</v>
      </c>
      <c r="S12" s="34" t="s">
        <v>66</v>
      </c>
      <c r="T12" s="41">
        <v>60</v>
      </c>
      <c r="U12" s="41">
        <v>31.5</v>
      </c>
      <c r="V12" s="41">
        <v>30</v>
      </c>
      <c r="W12" s="42"/>
      <c r="X12" s="10">
        <v>4</v>
      </c>
      <c r="Y12" s="43">
        <f t="shared" si="0"/>
        <v>5.67E-2</v>
      </c>
      <c r="Z12" s="44">
        <v>65</v>
      </c>
      <c r="AA12" s="45">
        <f t="shared" si="1"/>
        <v>4585.5379188712523</v>
      </c>
      <c r="AB12" s="46">
        <v>3500</v>
      </c>
      <c r="AC12" s="47">
        <f t="shared" si="2"/>
        <v>0.76326923076923081</v>
      </c>
      <c r="AD12" s="33" t="s">
        <v>67</v>
      </c>
      <c r="AE12" s="48">
        <v>0.125</v>
      </c>
      <c r="AF12" s="47">
        <f t="shared" si="3"/>
        <v>1.4337500000000001</v>
      </c>
      <c r="AG12" s="47">
        <f t="shared" si="4"/>
        <v>13.667019230769231</v>
      </c>
      <c r="AH12" s="49">
        <v>0.05</v>
      </c>
      <c r="AI12" s="50">
        <f t="shared" si="5"/>
        <v>1.3920000000000001</v>
      </c>
      <c r="AJ12" s="49">
        <v>0.08</v>
      </c>
      <c r="AK12" s="50">
        <f t="shared" si="6"/>
        <v>2.2271999999999998</v>
      </c>
      <c r="AL12" s="49">
        <v>0.1</v>
      </c>
      <c r="AM12" s="50">
        <f t="shared" si="7"/>
        <v>2.7840000000000003</v>
      </c>
      <c r="AN12" s="49">
        <v>0.1</v>
      </c>
      <c r="AO12" s="50">
        <f t="shared" si="8"/>
        <v>2.7840000000000003</v>
      </c>
      <c r="AP12" s="49">
        <v>7.0000000000000007E-2</v>
      </c>
      <c r="AQ12" s="50">
        <f t="shared" si="9"/>
        <v>1.9488000000000001</v>
      </c>
      <c r="AR12" s="49">
        <v>0</v>
      </c>
      <c r="AS12" s="50">
        <f t="shared" si="10"/>
        <v>0</v>
      </c>
      <c r="AT12" s="49">
        <v>0</v>
      </c>
      <c r="AU12" s="50">
        <f t="shared" si="11"/>
        <v>0</v>
      </c>
      <c r="AV12" s="50">
        <f t="shared" si="12"/>
        <v>11.136000000000001</v>
      </c>
      <c r="AW12" s="50">
        <f t="shared" si="13"/>
        <v>24.80301923076923</v>
      </c>
      <c r="AX12" s="51">
        <f t="shared" si="14"/>
        <v>0.1090869529177719</v>
      </c>
      <c r="AY12" s="52">
        <v>27.84</v>
      </c>
      <c r="AZ12" s="53">
        <v>49.99</v>
      </c>
      <c r="BA12" s="51">
        <f t="shared" si="15"/>
        <v>0.44308861772354474</v>
      </c>
      <c r="BB12" s="54"/>
      <c r="BC12" s="50">
        <f t="shared" si="16"/>
        <v>0</v>
      </c>
      <c r="BD12" s="50">
        <f t="shared" si="17"/>
        <v>0</v>
      </c>
    </row>
    <row r="13" spans="1:56" s="1" customFormat="1" ht="15.75" thickBot="1">
      <c r="A13" s="56">
        <v>12</v>
      </c>
      <c r="B13" s="57"/>
      <c r="C13" s="57"/>
      <c r="D13" s="58" t="s">
        <v>1</v>
      </c>
      <c r="E13" s="58"/>
      <c r="F13" s="58" t="s">
        <v>3</v>
      </c>
      <c r="G13" s="59" t="s">
        <v>58</v>
      </c>
      <c r="H13" s="58" t="s">
        <v>59</v>
      </c>
      <c r="I13" s="60" t="s">
        <v>60</v>
      </c>
      <c r="J13" s="58" t="s">
        <v>61</v>
      </c>
      <c r="K13" s="57" t="s">
        <v>62</v>
      </c>
      <c r="L13" s="58" t="s">
        <v>72</v>
      </c>
      <c r="M13" s="58" t="s">
        <v>73</v>
      </c>
      <c r="N13" s="61" t="s">
        <v>88</v>
      </c>
      <c r="O13" s="62"/>
      <c r="P13" s="58" t="s">
        <v>65</v>
      </c>
      <c r="Q13" s="63"/>
      <c r="R13" s="64">
        <v>11.47</v>
      </c>
      <c r="S13" s="58" t="s">
        <v>66</v>
      </c>
      <c r="T13" s="65">
        <v>60</v>
      </c>
      <c r="U13" s="65">
        <v>31.5</v>
      </c>
      <c r="V13" s="65">
        <v>30</v>
      </c>
      <c r="W13" s="66"/>
      <c r="X13" s="67">
        <v>4</v>
      </c>
      <c r="Y13" s="68">
        <f t="shared" si="0"/>
        <v>5.67E-2</v>
      </c>
      <c r="Z13" s="69">
        <v>65</v>
      </c>
      <c r="AA13" s="70">
        <f t="shared" si="1"/>
        <v>4585.5379188712523</v>
      </c>
      <c r="AB13" s="71">
        <v>3500</v>
      </c>
      <c r="AC13" s="72">
        <f t="shared" si="2"/>
        <v>0.76326923076923081</v>
      </c>
      <c r="AD13" s="57" t="s">
        <v>67</v>
      </c>
      <c r="AE13" s="73">
        <v>0.125</v>
      </c>
      <c r="AF13" s="72">
        <f t="shared" si="3"/>
        <v>1.4337500000000001</v>
      </c>
      <c r="AG13" s="72">
        <f t="shared" si="4"/>
        <v>13.667019230769231</v>
      </c>
      <c r="AH13" s="74">
        <v>0.05</v>
      </c>
      <c r="AI13" s="75">
        <f t="shared" si="5"/>
        <v>1.5315000000000001</v>
      </c>
      <c r="AJ13" s="74">
        <v>0.08</v>
      </c>
      <c r="AK13" s="75">
        <f t="shared" si="6"/>
        <v>2.4504000000000001</v>
      </c>
      <c r="AL13" s="74">
        <v>0.1</v>
      </c>
      <c r="AM13" s="75">
        <f t="shared" si="7"/>
        <v>3.0630000000000002</v>
      </c>
      <c r="AN13" s="74">
        <v>0.1</v>
      </c>
      <c r="AO13" s="75">
        <f t="shared" si="8"/>
        <v>3.0630000000000002</v>
      </c>
      <c r="AP13" s="74">
        <v>7.0000000000000007E-2</v>
      </c>
      <c r="AQ13" s="75">
        <f t="shared" si="9"/>
        <v>2.1441000000000003</v>
      </c>
      <c r="AR13" s="74">
        <v>0</v>
      </c>
      <c r="AS13" s="75">
        <f t="shared" si="10"/>
        <v>0</v>
      </c>
      <c r="AT13" s="74">
        <v>0</v>
      </c>
      <c r="AU13" s="75">
        <f t="shared" si="11"/>
        <v>0</v>
      </c>
      <c r="AV13" s="75">
        <f t="shared" si="12"/>
        <v>12.252000000000001</v>
      </c>
      <c r="AW13" s="75">
        <f t="shared" si="13"/>
        <v>25.91901923076923</v>
      </c>
      <c r="AX13" s="76">
        <f t="shared" si="14"/>
        <v>0.15380283281850374</v>
      </c>
      <c r="AY13" s="77">
        <v>30.63</v>
      </c>
      <c r="AZ13" s="78">
        <v>54.99</v>
      </c>
      <c r="BA13" s="76">
        <f t="shared" si="15"/>
        <v>0.4429896344789962</v>
      </c>
      <c r="BB13" s="79"/>
      <c r="BC13" s="75">
        <f t="shared" si="16"/>
        <v>0</v>
      </c>
      <c r="BD13" s="75">
        <f t="shared" si="17"/>
        <v>0</v>
      </c>
    </row>
    <row r="14" spans="1:56">
      <c r="A14" s="80">
        <v>13</v>
      </c>
      <c r="B14" s="81"/>
      <c r="C14" s="81"/>
      <c r="D14" s="82" t="s">
        <v>1</v>
      </c>
      <c r="E14" s="82"/>
      <c r="F14" s="82" t="s">
        <v>3</v>
      </c>
      <c r="G14" s="83" t="s">
        <v>58</v>
      </c>
      <c r="H14" s="82" t="s">
        <v>59</v>
      </c>
      <c r="I14" s="84" t="s">
        <v>60</v>
      </c>
      <c r="J14" s="82" t="s">
        <v>61</v>
      </c>
      <c r="K14" s="81" t="s">
        <v>62</v>
      </c>
      <c r="L14" s="82" t="s">
        <v>63</v>
      </c>
      <c r="M14" s="82" t="s">
        <v>74</v>
      </c>
      <c r="N14" s="85" t="s">
        <v>89</v>
      </c>
      <c r="O14" s="85"/>
      <c r="P14" s="82" t="s">
        <v>65</v>
      </c>
      <c r="Q14" s="87"/>
      <c r="R14" s="40">
        <v>6.84</v>
      </c>
      <c r="S14" s="82" t="s">
        <v>66</v>
      </c>
      <c r="T14" s="88">
        <v>60</v>
      </c>
      <c r="U14" s="88">
        <v>31.5</v>
      </c>
      <c r="V14" s="88">
        <v>17</v>
      </c>
      <c r="W14" s="89"/>
      <c r="X14" s="90">
        <v>4</v>
      </c>
      <c r="Y14" s="91">
        <f t="shared" si="0"/>
        <v>3.2129999999999999E-2</v>
      </c>
      <c r="Z14" s="92">
        <v>65</v>
      </c>
      <c r="AA14" s="93">
        <f t="shared" si="1"/>
        <v>8092.1257391845629</v>
      </c>
      <c r="AB14" s="94">
        <v>3500</v>
      </c>
      <c r="AC14" s="95">
        <f t="shared" si="2"/>
        <v>0.43251923076923077</v>
      </c>
      <c r="AD14" s="81" t="s">
        <v>67</v>
      </c>
      <c r="AE14" s="96">
        <v>0.125</v>
      </c>
      <c r="AF14" s="95">
        <f t="shared" si="3"/>
        <v>0.85499999999999998</v>
      </c>
      <c r="AG14" s="95">
        <f t="shared" si="4"/>
        <v>8.1275192307692308</v>
      </c>
      <c r="AH14" s="97">
        <v>0.05</v>
      </c>
      <c r="AI14" s="98">
        <f t="shared" si="5"/>
        <v>0.87100000000000011</v>
      </c>
      <c r="AJ14" s="97">
        <v>0.08</v>
      </c>
      <c r="AK14" s="98">
        <f t="shared" si="6"/>
        <v>1.3936000000000002</v>
      </c>
      <c r="AL14" s="97">
        <v>0.1</v>
      </c>
      <c r="AM14" s="98">
        <f t="shared" si="7"/>
        <v>1.7420000000000002</v>
      </c>
      <c r="AN14" s="97">
        <v>0.1</v>
      </c>
      <c r="AO14" s="98">
        <f t="shared" si="8"/>
        <v>1.7420000000000002</v>
      </c>
      <c r="AP14" s="97">
        <v>7.0000000000000007E-2</v>
      </c>
      <c r="AQ14" s="98">
        <f t="shared" si="9"/>
        <v>1.2194000000000003</v>
      </c>
      <c r="AR14" s="97">
        <v>0</v>
      </c>
      <c r="AS14" s="98">
        <f t="shared" si="10"/>
        <v>0</v>
      </c>
      <c r="AT14" s="97">
        <v>0</v>
      </c>
      <c r="AU14" s="98">
        <f t="shared" si="11"/>
        <v>0</v>
      </c>
      <c r="AV14" s="98">
        <f t="shared" si="12"/>
        <v>6.9680000000000009</v>
      </c>
      <c r="AW14" s="98">
        <f t="shared" si="13"/>
        <v>15.095519230769231</v>
      </c>
      <c r="AX14" s="99">
        <f t="shared" si="14"/>
        <v>0.13343747240130716</v>
      </c>
      <c r="AY14" s="100">
        <v>17.420000000000002</v>
      </c>
      <c r="AZ14" s="101">
        <v>32.99</v>
      </c>
      <c r="BA14" s="99">
        <f t="shared" si="15"/>
        <v>0.47196120036374656</v>
      </c>
      <c r="BB14" s="102"/>
      <c r="BC14" s="98">
        <f t="shared" si="16"/>
        <v>0</v>
      </c>
      <c r="BD14" s="98">
        <f t="shared" si="17"/>
        <v>0</v>
      </c>
    </row>
    <row r="15" spans="1:56">
      <c r="A15" s="32">
        <v>14</v>
      </c>
      <c r="B15" s="33"/>
      <c r="C15" s="33"/>
      <c r="D15" s="34" t="s">
        <v>1</v>
      </c>
      <c r="E15" s="34"/>
      <c r="F15" s="34" t="s">
        <v>3</v>
      </c>
      <c r="G15" s="35" t="s">
        <v>58</v>
      </c>
      <c r="H15" s="34" t="s">
        <v>59</v>
      </c>
      <c r="I15" s="36" t="s">
        <v>60</v>
      </c>
      <c r="J15" s="34" t="s">
        <v>61</v>
      </c>
      <c r="K15" s="33" t="s">
        <v>62</v>
      </c>
      <c r="L15" s="34" t="s">
        <v>68</v>
      </c>
      <c r="M15" s="34" t="s">
        <v>74</v>
      </c>
      <c r="N15" s="37" t="s">
        <v>90</v>
      </c>
      <c r="O15" s="37"/>
      <c r="P15" s="34" t="s">
        <v>65</v>
      </c>
      <c r="Q15" s="39"/>
      <c r="R15" s="55">
        <v>6.99</v>
      </c>
      <c r="S15" s="34" t="s">
        <v>66</v>
      </c>
      <c r="T15" s="41">
        <v>60</v>
      </c>
      <c r="U15" s="41">
        <v>31.5</v>
      </c>
      <c r="V15" s="41">
        <v>17</v>
      </c>
      <c r="W15" s="42"/>
      <c r="X15" s="10">
        <v>4</v>
      </c>
      <c r="Y15" s="43">
        <f t="shared" si="0"/>
        <v>3.2129999999999999E-2</v>
      </c>
      <c r="Z15" s="44">
        <v>65</v>
      </c>
      <c r="AA15" s="45">
        <f t="shared" si="1"/>
        <v>8092.1257391845629</v>
      </c>
      <c r="AB15" s="46">
        <v>3500</v>
      </c>
      <c r="AC15" s="47">
        <f t="shared" si="2"/>
        <v>0.43251923076923077</v>
      </c>
      <c r="AD15" s="33" t="s">
        <v>67</v>
      </c>
      <c r="AE15" s="48">
        <v>0.125</v>
      </c>
      <c r="AF15" s="47">
        <f t="shared" si="3"/>
        <v>0.87375000000000003</v>
      </c>
      <c r="AG15" s="47">
        <f t="shared" si="4"/>
        <v>8.2962692307692301</v>
      </c>
      <c r="AH15" s="49">
        <v>0.05</v>
      </c>
      <c r="AI15" s="50">
        <f t="shared" si="5"/>
        <v>1.0525</v>
      </c>
      <c r="AJ15" s="49">
        <v>0.08</v>
      </c>
      <c r="AK15" s="50">
        <f t="shared" si="6"/>
        <v>1.6840000000000002</v>
      </c>
      <c r="AL15" s="49">
        <v>0.1</v>
      </c>
      <c r="AM15" s="50">
        <f t="shared" si="7"/>
        <v>2.105</v>
      </c>
      <c r="AN15" s="49">
        <v>0.1</v>
      </c>
      <c r="AO15" s="50">
        <f t="shared" si="8"/>
        <v>2.105</v>
      </c>
      <c r="AP15" s="49">
        <v>7.0000000000000007E-2</v>
      </c>
      <c r="AQ15" s="50">
        <f t="shared" si="9"/>
        <v>1.4735000000000003</v>
      </c>
      <c r="AR15" s="49">
        <v>0</v>
      </c>
      <c r="AS15" s="50">
        <f t="shared" si="10"/>
        <v>0</v>
      </c>
      <c r="AT15" s="49">
        <v>0</v>
      </c>
      <c r="AU15" s="50">
        <f t="shared" si="11"/>
        <v>0</v>
      </c>
      <c r="AV15" s="50">
        <f t="shared" si="12"/>
        <v>8.42</v>
      </c>
      <c r="AW15" s="50">
        <f t="shared" si="13"/>
        <v>16.716269230769228</v>
      </c>
      <c r="AX15" s="51">
        <f t="shared" si="14"/>
        <v>0.20587794628174691</v>
      </c>
      <c r="AY15" s="52">
        <v>21.05</v>
      </c>
      <c r="AZ15" s="53">
        <v>32.99</v>
      </c>
      <c r="BA15" s="51">
        <f t="shared" si="15"/>
        <v>0.36192785692634133</v>
      </c>
      <c r="BB15" s="54"/>
      <c r="BC15" s="50">
        <f t="shared" si="16"/>
        <v>0</v>
      </c>
      <c r="BD15" s="50">
        <f t="shared" si="17"/>
        <v>0</v>
      </c>
    </row>
    <row r="16" spans="1:56">
      <c r="A16" s="32">
        <v>15</v>
      </c>
      <c r="B16" s="33"/>
      <c r="C16" s="33"/>
      <c r="D16" s="34" t="s">
        <v>1</v>
      </c>
      <c r="E16" s="34"/>
      <c r="F16" s="34" t="s">
        <v>3</v>
      </c>
      <c r="G16" s="35" t="s">
        <v>58</v>
      </c>
      <c r="H16" s="34" t="s">
        <v>59</v>
      </c>
      <c r="I16" s="36" t="s">
        <v>60</v>
      </c>
      <c r="J16" s="34" t="s">
        <v>61</v>
      </c>
      <c r="K16" s="33" t="s">
        <v>62</v>
      </c>
      <c r="L16" s="34" t="s">
        <v>69</v>
      </c>
      <c r="M16" s="34" t="s">
        <v>74</v>
      </c>
      <c r="N16" s="37" t="s">
        <v>91</v>
      </c>
      <c r="O16" s="37"/>
      <c r="P16" s="34" t="s">
        <v>65</v>
      </c>
      <c r="Q16" s="39"/>
      <c r="R16" s="55">
        <v>8.73</v>
      </c>
      <c r="S16" s="34" t="s">
        <v>66</v>
      </c>
      <c r="T16" s="41">
        <v>60</v>
      </c>
      <c r="U16" s="41">
        <v>31.5</v>
      </c>
      <c r="V16" s="41">
        <v>22</v>
      </c>
      <c r="W16" s="42"/>
      <c r="X16" s="10">
        <v>4</v>
      </c>
      <c r="Y16" s="43">
        <f t="shared" si="0"/>
        <v>4.1579999999999999E-2</v>
      </c>
      <c r="Z16" s="44">
        <v>65</v>
      </c>
      <c r="AA16" s="45">
        <f t="shared" si="1"/>
        <v>6253.0062530062532</v>
      </c>
      <c r="AB16" s="46">
        <v>3500</v>
      </c>
      <c r="AC16" s="47">
        <f t="shared" si="2"/>
        <v>0.55973076923076925</v>
      </c>
      <c r="AD16" s="33" t="s">
        <v>67</v>
      </c>
      <c r="AE16" s="48">
        <v>0.125</v>
      </c>
      <c r="AF16" s="47">
        <f t="shared" si="3"/>
        <v>1.0912500000000001</v>
      </c>
      <c r="AG16" s="47">
        <f t="shared" si="4"/>
        <v>10.380980769230771</v>
      </c>
      <c r="AH16" s="49">
        <v>0.05</v>
      </c>
      <c r="AI16" s="50">
        <f t="shared" si="5"/>
        <v>1.1134999999999999</v>
      </c>
      <c r="AJ16" s="49">
        <v>0.08</v>
      </c>
      <c r="AK16" s="50">
        <f t="shared" si="6"/>
        <v>1.7816000000000001</v>
      </c>
      <c r="AL16" s="49">
        <v>0.1</v>
      </c>
      <c r="AM16" s="50">
        <f t="shared" si="7"/>
        <v>2.2269999999999999</v>
      </c>
      <c r="AN16" s="49">
        <v>0.1</v>
      </c>
      <c r="AO16" s="50">
        <f t="shared" si="8"/>
        <v>2.2269999999999999</v>
      </c>
      <c r="AP16" s="49">
        <v>7.0000000000000007E-2</v>
      </c>
      <c r="AQ16" s="50">
        <f t="shared" si="9"/>
        <v>1.5589000000000002</v>
      </c>
      <c r="AR16" s="49">
        <v>0</v>
      </c>
      <c r="AS16" s="50">
        <f t="shared" si="10"/>
        <v>0</v>
      </c>
      <c r="AT16" s="49">
        <v>0</v>
      </c>
      <c r="AU16" s="50">
        <f t="shared" si="11"/>
        <v>0</v>
      </c>
      <c r="AV16" s="50">
        <f t="shared" si="12"/>
        <v>8.9079999999999995</v>
      </c>
      <c r="AW16" s="50">
        <f t="shared" si="13"/>
        <v>19.288980769230768</v>
      </c>
      <c r="AX16" s="51">
        <f t="shared" si="14"/>
        <v>0.13385807053296953</v>
      </c>
      <c r="AY16" s="52">
        <v>22.27</v>
      </c>
      <c r="AZ16" s="53">
        <v>39.99</v>
      </c>
      <c r="BA16" s="51">
        <f t="shared" si="15"/>
        <v>0.44311077769442364</v>
      </c>
      <c r="BB16" s="54"/>
      <c r="BC16" s="50">
        <f t="shared" si="16"/>
        <v>0</v>
      </c>
      <c r="BD16" s="50">
        <f t="shared" si="17"/>
        <v>0</v>
      </c>
    </row>
    <row r="17" spans="1:56">
      <c r="A17" s="32">
        <v>16</v>
      </c>
      <c r="B17" s="33"/>
      <c r="C17" s="33"/>
      <c r="D17" s="34" t="s">
        <v>1</v>
      </c>
      <c r="E17" s="34"/>
      <c r="F17" s="34" t="s">
        <v>3</v>
      </c>
      <c r="G17" s="35" t="s">
        <v>58</v>
      </c>
      <c r="H17" s="34" t="s">
        <v>59</v>
      </c>
      <c r="I17" s="36" t="s">
        <v>60</v>
      </c>
      <c r="J17" s="34" t="s">
        <v>61</v>
      </c>
      <c r="K17" s="33" t="s">
        <v>62</v>
      </c>
      <c r="L17" s="34" t="s">
        <v>70</v>
      </c>
      <c r="M17" s="34" t="s">
        <v>74</v>
      </c>
      <c r="N17" s="37" t="s">
        <v>92</v>
      </c>
      <c r="O17" s="37"/>
      <c r="P17" s="34" t="s">
        <v>65</v>
      </c>
      <c r="Q17" s="39"/>
      <c r="R17" s="55">
        <v>9.85</v>
      </c>
      <c r="S17" s="34" t="s">
        <v>66</v>
      </c>
      <c r="T17" s="41">
        <v>60</v>
      </c>
      <c r="U17" s="41">
        <v>31.5</v>
      </c>
      <c r="V17" s="41">
        <v>25</v>
      </c>
      <c r="W17" s="42"/>
      <c r="X17" s="10">
        <v>4</v>
      </c>
      <c r="Y17" s="43">
        <f t="shared" si="0"/>
        <v>4.725E-2</v>
      </c>
      <c r="Z17" s="44">
        <v>65</v>
      </c>
      <c r="AA17" s="45">
        <f t="shared" si="1"/>
        <v>5502.6455026455023</v>
      </c>
      <c r="AB17" s="46">
        <v>3500</v>
      </c>
      <c r="AC17" s="47">
        <f t="shared" si="2"/>
        <v>0.63605769230769238</v>
      </c>
      <c r="AD17" s="33" t="s">
        <v>67</v>
      </c>
      <c r="AE17" s="48">
        <v>0.125</v>
      </c>
      <c r="AF17" s="47">
        <f t="shared" si="3"/>
        <v>1.23125</v>
      </c>
      <c r="AG17" s="47">
        <f t="shared" si="4"/>
        <v>11.717307692307692</v>
      </c>
      <c r="AH17" s="49">
        <v>0.05</v>
      </c>
      <c r="AI17" s="50">
        <f t="shared" si="5"/>
        <v>1.2530000000000001</v>
      </c>
      <c r="AJ17" s="49">
        <v>0.08</v>
      </c>
      <c r="AK17" s="50">
        <f t="shared" si="6"/>
        <v>2.0047999999999999</v>
      </c>
      <c r="AL17" s="49">
        <v>0.1</v>
      </c>
      <c r="AM17" s="50">
        <f t="shared" si="7"/>
        <v>2.5060000000000002</v>
      </c>
      <c r="AN17" s="49">
        <v>0.1</v>
      </c>
      <c r="AO17" s="50">
        <f t="shared" si="8"/>
        <v>2.5060000000000002</v>
      </c>
      <c r="AP17" s="49">
        <v>7.0000000000000007E-2</v>
      </c>
      <c r="AQ17" s="50">
        <f t="shared" si="9"/>
        <v>1.7542</v>
      </c>
      <c r="AR17" s="49">
        <v>0</v>
      </c>
      <c r="AS17" s="50">
        <f t="shared" si="10"/>
        <v>0</v>
      </c>
      <c r="AT17" s="49">
        <v>0</v>
      </c>
      <c r="AU17" s="50">
        <f t="shared" si="11"/>
        <v>0</v>
      </c>
      <c r="AV17" s="50">
        <f t="shared" si="12"/>
        <v>10.024000000000001</v>
      </c>
      <c r="AW17" s="50">
        <f t="shared" si="13"/>
        <v>21.741307692307693</v>
      </c>
      <c r="AX17" s="51">
        <f t="shared" si="14"/>
        <v>0.13242986064215106</v>
      </c>
      <c r="AY17" s="52">
        <v>25.06</v>
      </c>
      <c r="AZ17" s="53">
        <v>44.99</v>
      </c>
      <c r="BA17" s="51">
        <f t="shared" si="15"/>
        <v>0.44298733051789291</v>
      </c>
      <c r="BB17" s="54"/>
      <c r="BC17" s="50">
        <f t="shared" si="16"/>
        <v>0</v>
      </c>
      <c r="BD17" s="50">
        <f t="shared" si="17"/>
        <v>0</v>
      </c>
    </row>
    <row r="18" spans="1:56">
      <c r="A18" s="32">
        <v>17</v>
      </c>
      <c r="B18" s="33"/>
      <c r="C18" s="33"/>
      <c r="D18" s="34" t="s">
        <v>1</v>
      </c>
      <c r="E18" s="34"/>
      <c r="F18" s="34" t="s">
        <v>3</v>
      </c>
      <c r="G18" s="35" t="s">
        <v>58</v>
      </c>
      <c r="H18" s="34" t="s">
        <v>59</v>
      </c>
      <c r="I18" s="36" t="s">
        <v>60</v>
      </c>
      <c r="J18" s="34" t="s">
        <v>61</v>
      </c>
      <c r="K18" s="33" t="s">
        <v>62</v>
      </c>
      <c r="L18" s="34" t="s">
        <v>71</v>
      </c>
      <c r="M18" s="34" t="s">
        <v>74</v>
      </c>
      <c r="N18" s="37" t="s">
        <v>93</v>
      </c>
      <c r="O18" s="37"/>
      <c r="P18" s="34" t="s">
        <v>65</v>
      </c>
      <c r="Q18" s="39"/>
      <c r="R18" s="55">
        <v>11.47</v>
      </c>
      <c r="S18" s="34" t="s">
        <v>66</v>
      </c>
      <c r="T18" s="41">
        <v>60</v>
      </c>
      <c r="U18" s="41">
        <v>31.5</v>
      </c>
      <c r="V18" s="41">
        <v>30</v>
      </c>
      <c r="W18" s="42"/>
      <c r="X18" s="10">
        <v>4</v>
      </c>
      <c r="Y18" s="43">
        <f t="shared" si="0"/>
        <v>5.67E-2</v>
      </c>
      <c r="Z18" s="44">
        <v>65</v>
      </c>
      <c r="AA18" s="45">
        <f t="shared" si="1"/>
        <v>4585.5379188712523</v>
      </c>
      <c r="AB18" s="46">
        <v>3500</v>
      </c>
      <c r="AC18" s="47">
        <f t="shared" si="2"/>
        <v>0.76326923076923081</v>
      </c>
      <c r="AD18" s="33" t="s">
        <v>67</v>
      </c>
      <c r="AE18" s="48">
        <v>0.125</v>
      </c>
      <c r="AF18" s="47">
        <f t="shared" si="3"/>
        <v>1.4337500000000001</v>
      </c>
      <c r="AG18" s="47">
        <f t="shared" si="4"/>
        <v>13.667019230769231</v>
      </c>
      <c r="AH18" s="49">
        <v>0.05</v>
      </c>
      <c r="AI18" s="50">
        <f t="shared" si="5"/>
        <v>1.3920000000000001</v>
      </c>
      <c r="AJ18" s="49">
        <v>0.08</v>
      </c>
      <c r="AK18" s="50">
        <f t="shared" si="6"/>
        <v>2.2271999999999998</v>
      </c>
      <c r="AL18" s="49">
        <v>0.1</v>
      </c>
      <c r="AM18" s="50">
        <f t="shared" si="7"/>
        <v>2.7840000000000003</v>
      </c>
      <c r="AN18" s="49">
        <v>0.1</v>
      </c>
      <c r="AO18" s="50">
        <f t="shared" si="8"/>
        <v>2.7840000000000003</v>
      </c>
      <c r="AP18" s="49">
        <v>7.0000000000000007E-2</v>
      </c>
      <c r="AQ18" s="50">
        <f t="shared" si="9"/>
        <v>1.9488000000000001</v>
      </c>
      <c r="AR18" s="49">
        <v>0</v>
      </c>
      <c r="AS18" s="50">
        <f t="shared" si="10"/>
        <v>0</v>
      </c>
      <c r="AT18" s="49">
        <v>0</v>
      </c>
      <c r="AU18" s="50">
        <f t="shared" si="11"/>
        <v>0</v>
      </c>
      <c r="AV18" s="50">
        <f t="shared" si="12"/>
        <v>11.136000000000001</v>
      </c>
      <c r="AW18" s="50">
        <f t="shared" si="13"/>
        <v>24.80301923076923</v>
      </c>
      <c r="AX18" s="51">
        <f t="shared" si="14"/>
        <v>0.1090869529177719</v>
      </c>
      <c r="AY18" s="52">
        <v>27.84</v>
      </c>
      <c r="AZ18" s="53">
        <v>49.99</v>
      </c>
      <c r="BA18" s="51">
        <f t="shared" si="15"/>
        <v>0.44308861772354474</v>
      </c>
      <c r="BB18" s="54"/>
      <c r="BC18" s="50">
        <f t="shared" si="16"/>
        <v>0</v>
      </c>
      <c r="BD18" s="50">
        <f t="shared" si="17"/>
        <v>0</v>
      </c>
    </row>
    <row r="19" spans="1:56" s="1" customFormat="1" ht="15.75" thickBot="1">
      <c r="A19" s="56">
        <v>18</v>
      </c>
      <c r="B19" s="57"/>
      <c r="C19" s="57"/>
      <c r="D19" s="58" t="s">
        <v>1</v>
      </c>
      <c r="E19" s="58"/>
      <c r="F19" s="58" t="s">
        <v>3</v>
      </c>
      <c r="G19" s="59" t="s">
        <v>58</v>
      </c>
      <c r="H19" s="58" t="s">
        <v>59</v>
      </c>
      <c r="I19" s="60" t="s">
        <v>60</v>
      </c>
      <c r="J19" s="58" t="s">
        <v>61</v>
      </c>
      <c r="K19" s="57" t="s">
        <v>62</v>
      </c>
      <c r="L19" s="58" t="s">
        <v>72</v>
      </c>
      <c r="M19" s="58" t="s">
        <v>74</v>
      </c>
      <c r="N19" s="61" t="s">
        <v>94</v>
      </c>
      <c r="O19" s="61"/>
      <c r="P19" s="58" t="s">
        <v>65</v>
      </c>
      <c r="Q19" s="63"/>
      <c r="R19" s="64">
        <v>11.47</v>
      </c>
      <c r="S19" s="58" t="s">
        <v>66</v>
      </c>
      <c r="T19" s="65">
        <v>60</v>
      </c>
      <c r="U19" s="65">
        <v>31.5</v>
      </c>
      <c r="V19" s="65">
        <v>30</v>
      </c>
      <c r="W19" s="66"/>
      <c r="X19" s="67">
        <v>4</v>
      </c>
      <c r="Y19" s="68">
        <f t="shared" si="0"/>
        <v>5.67E-2</v>
      </c>
      <c r="Z19" s="69">
        <v>65</v>
      </c>
      <c r="AA19" s="70">
        <f t="shared" si="1"/>
        <v>4585.5379188712523</v>
      </c>
      <c r="AB19" s="71">
        <v>3500</v>
      </c>
      <c r="AC19" s="72">
        <f t="shared" si="2"/>
        <v>0.76326923076923081</v>
      </c>
      <c r="AD19" s="57" t="s">
        <v>67</v>
      </c>
      <c r="AE19" s="73">
        <v>0.125</v>
      </c>
      <c r="AF19" s="72">
        <f t="shared" si="3"/>
        <v>1.4337500000000001</v>
      </c>
      <c r="AG19" s="72">
        <f t="shared" si="4"/>
        <v>13.667019230769231</v>
      </c>
      <c r="AH19" s="74">
        <v>0.05</v>
      </c>
      <c r="AI19" s="75">
        <f t="shared" si="5"/>
        <v>1.5315000000000001</v>
      </c>
      <c r="AJ19" s="74">
        <v>0.08</v>
      </c>
      <c r="AK19" s="75">
        <f t="shared" si="6"/>
        <v>2.4504000000000001</v>
      </c>
      <c r="AL19" s="74">
        <v>0.1</v>
      </c>
      <c r="AM19" s="75">
        <f t="shared" si="7"/>
        <v>3.0630000000000002</v>
      </c>
      <c r="AN19" s="74">
        <v>0.1</v>
      </c>
      <c r="AO19" s="75">
        <f t="shared" si="8"/>
        <v>3.0630000000000002</v>
      </c>
      <c r="AP19" s="74">
        <v>7.0000000000000007E-2</v>
      </c>
      <c r="AQ19" s="75">
        <f t="shared" si="9"/>
        <v>2.1441000000000003</v>
      </c>
      <c r="AR19" s="74">
        <v>0</v>
      </c>
      <c r="AS19" s="75">
        <f t="shared" si="10"/>
        <v>0</v>
      </c>
      <c r="AT19" s="74">
        <v>0</v>
      </c>
      <c r="AU19" s="75">
        <f t="shared" si="11"/>
        <v>0</v>
      </c>
      <c r="AV19" s="75">
        <f t="shared" si="12"/>
        <v>12.252000000000001</v>
      </c>
      <c r="AW19" s="75">
        <f t="shared" si="13"/>
        <v>25.91901923076923</v>
      </c>
      <c r="AX19" s="76">
        <f t="shared" si="14"/>
        <v>0.15380283281850374</v>
      </c>
      <c r="AY19" s="77">
        <v>30.63</v>
      </c>
      <c r="AZ19" s="78">
        <v>54.99</v>
      </c>
      <c r="BA19" s="76">
        <f t="shared" si="15"/>
        <v>0.4429896344789962</v>
      </c>
      <c r="BB19" s="79"/>
      <c r="BC19" s="75">
        <f t="shared" si="16"/>
        <v>0</v>
      </c>
      <c r="BD19" s="75">
        <f t="shared" si="17"/>
        <v>0</v>
      </c>
    </row>
    <row r="20" spans="1:56">
      <c r="A20" s="80">
        <v>19</v>
      </c>
      <c r="B20" s="81"/>
      <c r="C20" s="81"/>
      <c r="D20" s="82" t="s">
        <v>1</v>
      </c>
      <c r="E20" s="82"/>
      <c r="F20" s="82" t="s">
        <v>3</v>
      </c>
      <c r="G20" s="83" t="s">
        <v>58</v>
      </c>
      <c r="H20" s="82" t="s">
        <v>59</v>
      </c>
      <c r="I20" s="84" t="s">
        <v>60</v>
      </c>
      <c r="J20" s="82" t="s">
        <v>61</v>
      </c>
      <c r="K20" s="81" t="s">
        <v>62</v>
      </c>
      <c r="L20" s="82" t="s">
        <v>63</v>
      </c>
      <c r="M20" s="82" t="s">
        <v>75</v>
      </c>
      <c r="N20" s="85" t="s">
        <v>95</v>
      </c>
      <c r="O20" s="85"/>
      <c r="P20" s="82" t="s">
        <v>65</v>
      </c>
      <c r="Q20" s="87"/>
      <c r="R20" s="40">
        <v>6.84</v>
      </c>
      <c r="S20" s="82" t="s">
        <v>66</v>
      </c>
      <c r="T20" s="88">
        <v>60</v>
      </c>
      <c r="U20" s="88">
        <v>31.5</v>
      </c>
      <c r="V20" s="88">
        <v>17</v>
      </c>
      <c r="W20" s="89"/>
      <c r="X20" s="90">
        <v>4</v>
      </c>
      <c r="Y20" s="91">
        <f t="shared" si="0"/>
        <v>3.2129999999999999E-2</v>
      </c>
      <c r="Z20" s="92">
        <v>65</v>
      </c>
      <c r="AA20" s="93">
        <f t="shared" si="1"/>
        <v>8092.1257391845629</v>
      </c>
      <c r="AB20" s="94">
        <v>3500</v>
      </c>
      <c r="AC20" s="95">
        <f t="shared" si="2"/>
        <v>0.43251923076923077</v>
      </c>
      <c r="AD20" s="81" t="s">
        <v>67</v>
      </c>
      <c r="AE20" s="96">
        <v>0.125</v>
      </c>
      <c r="AF20" s="95">
        <f t="shared" si="3"/>
        <v>0.85499999999999998</v>
      </c>
      <c r="AG20" s="95">
        <f t="shared" si="4"/>
        <v>8.1275192307692308</v>
      </c>
      <c r="AH20" s="97">
        <v>0.05</v>
      </c>
      <c r="AI20" s="98">
        <f t="shared" si="5"/>
        <v>0.87100000000000011</v>
      </c>
      <c r="AJ20" s="97">
        <v>0.08</v>
      </c>
      <c r="AK20" s="98">
        <f t="shared" si="6"/>
        <v>1.3936000000000002</v>
      </c>
      <c r="AL20" s="97">
        <v>0.1</v>
      </c>
      <c r="AM20" s="98">
        <f t="shared" si="7"/>
        <v>1.7420000000000002</v>
      </c>
      <c r="AN20" s="97">
        <v>0.1</v>
      </c>
      <c r="AO20" s="98">
        <f t="shared" si="8"/>
        <v>1.7420000000000002</v>
      </c>
      <c r="AP20" s="97">
        <v>7.0000000000000007E-2</v>
      </c>
      <c r="AQ20" s="98">
        <f t="shared" si="9"/>
        <v>1.2194000000000003</v>
      </c>
      <c r="AR20" s="97">
        <v>0</v>
      </c>
      <c r="AS20" s="98">
        <f t="shared" si="10"/>
        <v>0</v>
      </c>
      <c r="AT20" s="97">
        <v>0</v>
      </c>
      <c r="AU20" s="98">
        <f t="shared" si="11"/>
        <v>0</v>
      </c>
      <c r="AV20" s="98">
        <f t="shared" si="12"/>
        <v>6.9680000000000009</v>
      </c>
      <c r="AW20" s="98">
        <f t="shared" si="13"/>
        <v>15.095519230769231</v>
      </c>
      <c r="AX20" s="99">
        <f t="shared" si="14"/>
        <v>0.13343747240130716</v>
      </c>
      <c r="AY20" s="100">
        <v>17.420000000000002</v>
      </c>
      <c r="AZ20" s="101">
        <v>32.99</v>
      </c>
      <c r="BA20" s="99">
        <f t="shared" si="15"/>
        <v>0.47196120036374656</v>
      </c>
      <c r="BB20" s="102"/>
      <c r="BC20" s="98">
        <f t="shared" si="16"/>
        <v>0</v>
      </c>
      <c r="BD20" s="98">
        <f t="shared" si="17"/>
        <v>0</v>
      </c>
    </row>
    <row r="21" spans="1:56">
      <c r="A21" s="32">
        <v>20</v>
      </c>
      <c r="B21" s="33"/>
      <c r="C21" s="33"/>
      <c r="D21" s="34" t="s">
        <v>1</v>
      </c>
      <c r="E21" s="34"/>
      <c r="F21" s="34" t="s">
        <v>3</v>
      </c>
      <c r="G21" s="35" t="s">
        <v>58</v>
      </c>
      <c r="H21" s="34" t="s">
        <v>59</v>
      </c>
      <c r="I21" s="36" t="s">
        <v>60</v>
      </c>
      <c r="J21" s="34" t="s">
        <v>61</v>
      </c>
      <c r="K21" s="33" t="s">
        <v>62</v>
      </c>
      <c r="L21" s="34" t="s">
        <v>68</v>
      </c>
      <c r="M21" s="34" t="s">
        <v>75</v>
      </c>
      <c r="N21" s="37" t="s">
        <v>96</v>
      </c>
      <c r="O21" s="37"/>
      <c r="P21" s="34" t="s">
        <v>65</v>
      </c>
      <c r="Q21" s="39"/>
      <c r="R21" s="55">
        <v>6.99</v>
      </c>
      <c r="S21" s="34" t="s">
        <v>66</v>
      </c>
      <c r="T21" s="41">
        <v>60</v>
      </c>
      <c r="U21" s="41">
        <v>31.5</v>
      </c>
      <c r="V21" s="41">
        <v>17</v>
      </c>
      <c r="W21" s="42"/>
      <c r="X21" s="10">
        <v>4</v>
      </c>
      <c r="Y21" s="43">
        <f t="shared" si="0"/>
        <v>3.2129999999999999E-2</v>
      </c>
      <c r="Z21" s="44">
        <v>65</v>
      </c>
      <c r="AA21" s="45">
        <f t="shared" si="1"/>
        <v>8092.1257391845629</v>
      </c>
      <c r="AB21" s="46">
        <v>3500</v>
      </c>
      <c r="AC21" s="47">
        <f t="shared" si="2"/>
        <v>0.43251923076923077</v>
      </c>
      <c r="AD21" s="33" t="s">
        <v>67</v>
      </c>
      <c r="AE21" s="48">
        <v>0.125</v>
      </c>
      <c r="AF21" s="47">
        <f t="shared" si="3"/>
        <v>0.87375000000000003</v>
      </c>
      <c r="AG21" s="47">
        <f t="shared" si="4"/>
        <v>8.2962692307692301</v>
      </c>
      <c r="AH21" s="49">
        <v>0.05</v>
      </c>
      <c r="AI21" s="50">
        <f t="shared" si="5"/>
        <v>1.0525</v>
      </c>
      <c r="AJ21" s="49">
        <v>0.08</v>
      </c>
      <c r="AK21" s="50">
        <f t="shared" si="6"/>
        <v>1.6840000000000002</v>
      </c>
      <c r="AL21" s="49">
        <v>0.1</v>
      </c>
      <c r="AM21" s="50">
        <f t="shared" si="7"/>
        <v>2.105</v>
      </c>
      <c r="AN21" s="49">
        <v>0.1</v>
      </c>
      <c r="AO21" s="50">
        <f t="shared" si="8"/>
        <v>2.105</v>
      </c>
      <c r="AP21" s="49">
        <v>7.0000000000000007E-2</v>
      </c>
      <c r="AQ21" s="50">
        <f t="shared" si="9"/>
        <v>1.4735000000000003</v>
      </c>
      <c r="AR21" s="49">
        <v>0</v>
      </c>
      <c r="AS21" s="50">
        <f t="shared" si="10"/>
        <v>0</v>
      </c>
      <c r="AT21" s="49">
        <v>0</v>
      </c>
      <c r="AU21" s="50">
        <f t="shared" si="11"/>
        <v>0</v>
      </c>
      <c r="AV21" s="50">
        <f t="shared" si="12"/>
        <v>8.42</v>
      </c>
      <c r="AW21" s="50">
        <f t="shared" si="13"/>
        <v>16.716269230769228</v>
      </c>
      <c r="AX21" s="51">
        <f t="shared" si="14"/>
        <v>0.20587794628174691</v>
      </c>
      <c r="AY21" s="52">
        <v>21.05</v>
      </c>
      <c r="AZ21" s="53">
        <v>32.99</v>
      </c>
      <c r="BA21" s="51">
        <f t="shared" si="15"/>
        <v>0.36192785692634133</v>
      </c>
      <c r="BB21" s="54"/>
      <c r="BC21" s="50">
        <f t="shared" si="16"/>
        <v>0</v>
      </c>
      <c r="BD21" s="50">
        <f t="shared" si="17"/>
        <v>0</v>
      </c>
    </row>
    <row r="22" spans="1:56">
      <c r="A22" s="32">
        <v>21</v>
      </c>
      <c r="B22" s="33"/>
      <c r="C22" s="33"/>
      <c r="D22" s="34" t="s">
        <v>1</v>
      </c>
      <c r="E22" s="33"/>
      <c r="F22" s="34" t="s">
        <v>3</v>
      </c>
      <c r="G22" s="35" t="s">
        <v>58</v>
      </c>
      <c r="H22" s="34" t="s">
        <v>59</v>
      </c>
      <c r="I22" s="36" t="s">
        <v>60</v>
      </c>
      <c r="J22" s="34" t="s">
        <v>61</v>
      </c>
      <c r="K22" s="33" t="s">
        <v>62</v>
      </c>
      <c r="L22" s="34" t="s">
        <v>69</v>
      </c>
      <c r="M22" s="34" t="s">
        <v>75</v>
      </c>
      <c r="N22" s="37" t="s">
        <v>97</v>
      </c>
      <c r="O22" s="37"/>
      <c r="P22" s="34" t="s">
        <v>65</v>
      </c>
      <c r="Q22" s="39"/>
      <c r="R22" s="55">
        <v>8.73</v>
      </c>
      <c r="S22" s="34" t="s">
        <v>66</v>
      </c>
      <c r="T22" s="41">
        <v>60</v>
      </c>
      <c r="U22" s="41">
        <v>31.5</v>
      </c>
      <c r="V22" s="41">
        <v>22</v>
      </c>
      <c r="W22" s="42"/>
      <c r="X22" s="10">
        <v>4</v>
      </c>
      <c r="Y22" s="43">
        <f t="shared" si="0"/>
        <v>4.1579999999999999E-2</v>
      </c>
      <c r="Z22" s="44">
        <v>65</v>
      </c>
      <c r="AA22" s="45">
        <f t="shared" si="1"/>
        <v>6253.0062530062532</v>
      </c>
      <c r="AB22" s="46">
        <v>3500</v>
      </c>
      <c r="AC22" s="47">
        <f t="shared" si="2"/>
        <v>0.55973076923076925</v>
      </c>
      <c r="AD22" s="33" t="s">
        <v>67</v>
      </c>
      <c r="AE22" s="48">
        <v>0.125</v>
      </c>
      <c r="AF22" s="47">
        <f t="shared" si="3"/>
        <v>1.0912500000000001</v>
      </c>
      <c r="AG22" s="47">
        <f t="shared" si="4"/>
        <v>10.380980769230771</v>
      </c>
      <c r="AH22" s="49">
        <v>0.05</v>
      </c>
      <c r="AI22" s="50">
        <f t="shared" si="5"/>
        <v>1.1134999999999999</v>
      </c>
      <c r="AJ22" s="49">
        <v>0.08</v>
      </c>
      <c r="AK22" s="50">
        <f t="shared" si="6"/>
        <v>1.7816000000000001</v>
      </c>
      <c r="AL22" s="49">
        <v>0.1</v>
      </c>
      <c r="AM22" s="50">
        <f t="shared" si="7"/>
        <v>2.2269999999999999</v>
      </c>
      <c r="AN22" s="49">
        <v>0.1</v>
      </c>
      <c r="AO22" s="50">
        <f t="shared" si="8"/>
        <v>2.2269999999999999</v>
      </c>
      <c r="AP22" s="49">
        <v>7.0000000000000007E-2</v>
      </c>
      <c r="AQ22" s="50">
        <f t="shared" si="9"/>
        <v>1.5589000000000002</v>
      </c>
      <c r="AR22" s="49">
        <v>0</v>
      </c>
      <c r="AS22" s="50">
        <f t="shared" si="10"/>
        <v>0</v>
      </c>
      <c r="AT22" s="49">
        <v>0</v>
      </c>
      <c r="AU22" s="50">
        <f t="shared" si="11"/>
        <v>0</v>
      </c>
      <c r="AV22" s="50">
        <f t="shared" si="12"/>
        <v>8.9079999999999995</v>
      </c>
      <c r="AW22" s="50">
        <f t="shared" si="13"/>
        <v>19.288980769230768</v>
      </c>
      <c r="AX22" s="51">
        <f t="shared" si="14"/>
        <v>0.13385807053296953</v>
      </c>
      <c r="AY22" s="52">
        <v>22.27</v>
      </c>
      <c r="AZ22" s="53">
        <v>39.99</v>
      </c>
      <c r="BA22" s="51">
        <f t="shared" si="15"/>
        <v>0.44311077769442364</v>
      </c>
      <c r="BB22" s="54"/>
      <c r="BC22" s="50">
        <f t="shared" si="16"/>
        <v>0</v>
      </c>
      <c r="BD22" s="50">
        <f t="shared" si="17"/>
        <v>0</v>
      </c>
    </row>
    <row r="23" spans="1:56">
      <c r="A23" s="32">
        <v>22</v>
      </c>
      <c r="B23" s="33"/>
      <c r="C23" s="33"/>
      <c r="D23" s="34" t="s">
        <v>1</v>
      </c>
      <c r="E23" s="33"/>
      <c r="F23" s="34" t="s">
        <v>3</v>
      </c>
      <c r="G23" s="35" t="s">
        <v>58</v>
      </c>
      <c r="H23" s="34" t="s">
        <v>59</v>
      </c>
      <c r="I23" s="36" t="s">
        <v>60</v>
      </c>
      <c r="J23" s="34" t="s">
        <v>61</v>
      </c>
      <c r="K23" s="33" t="s">
        <v>62</v>
      </c>
      <c r="L23" s="34" t="s">
        <v>70</v>
      </c>
      <c r="M23" s="34" t="s">
        <v>75</v>
      </c>
      <c r="N23" s="37" t="s">
        <v>98</v>
      </c>
      <c r="O23" s="37"/>
      <c r="P23" s="34" t="s">
        <v>65</v>
      </c>
      <c r="Q23" s="39"/>
      <c r="R23" s="55">
        <v>9.85</v>
      </c>
      <c r="S23" s="34" t="s">
        <v>66</v>
      </c>
      <c r="T23" s="41">
        <v>60</v>
      </c>
      <c r="U23" s="41">
        <v>31.5</v>
      </c>
      <c r="V23" s="41">
        <v>25</v>
      </c>
      <c r="W23" s="42"/>
      <c r="X23" s="10">
        <v>4</v>
      </c>
      <c r="Y23" s="43">
        <f t="shared" si="0"/>
        <v>4.725E-2</v>
      </c>
      <c r="Z23" s="44">
        <v>65</v>
      </c>
      <c r="AA23" s="45">
        <f t="shared" si="1"/>
        <v>5502.6455026455023</v>
      </c>
      <c r="AB23" s="46">
        <v>3500</v>
      </c>
      <c r="AC23" s="47">
        <f t="shared" si="2"/>
        <v>0.63605769230769238</v>
      </c>
      <c r="AD23" s="33" t="s">
        <v>67</v>
      </c>
      <c r="AE23" s="48">
        <v>0.125</v>
      </c>
      <c r="AF23" s="47">
        <f t="shared" si="3"/>
        <v>1.23125</v>
      </c>
      <c r="AG23" s="47">
        <f t="shared" si="4"/>
        <v>11.717307692307692</v>
      </c>
      <c r="AH23" s="49">
        <v>0.05</v>
      </c>
      <c r="AI23" s="50">
        <f t="shared" si="5"/>
        <v>1.2530000000000001</v>
      </c>
      <c r="AJ23" s="49">
        <v>0.08</v>
      </c>
      <c r="AK23" s="50">
        <f t="shared" si="6"/>
        <v>2.0047999999999999</v>
      </c>
      <c r="AL23" s="49">
        <v>0.1</v>
      </c>
      <c r="AM23" s="50">
        <f t="shared" si="7"/>
        <v>2.5060000000000002</v>
      </c>
      <c r="AN23" s="49">
        <v>0.1</v>
      </c>
      <c r="AO23" s="50">
        <f t="shared" si="8"/>
        <v>2.5060000000000002</v>
      </c>
      <c r="AP23" s="49">
        <v>7.0000000000000007E-2</v>
      </c>
      <c r="AQ23" s="50">
        <f t="shared" si="9"/>
        <v>1.7542</v>
      </c>
      <c r="AR23" s="49">
        <v>0</v>
      </c>
      <c r="AS23" s="50">
        <f t="shared" si="10"/>
        <v>0</v>
      </c>
      <c r="AT23" s="49">
        <v>0</v>
      </c>
      <c r="AU23" s="50">
        <f t="shared" si="11"/>
        <v>0</v>
      </c>
      <c r="AV23" s="50">
        <f t="shared" si="12"/>
        <v>10.024000000000001</v>
      </c>
      <c r="AW23" s="50">
        <f t="shared" si="13"/>
        <v>21.741307692307693</v>
      </c>
      <c r="AX23" s="51">
        <f t="shared" si="14"/>
        <v>0.13242986064215106</v>
      </c>
      <c r="AY23" s="52">
        <v>25.06</v>
      </c>
      <c r="AZ23" s="53">
        <v>44.99</v>
      </c>
      <c r="BA23" s="51">
        <f t="shared" si="15"/>
        <v>0.44298733051789291</v>
      </c>
      <c r="BB23" s="54"/>
      <c r="BC23" s="50">
        <f t="shared" si="16"/>
        <v>0</v>
      </c>
      <c r="BD23" s="50">
        <f t="shared" si="17"/>
        <v>0</v>
      </c>
    </row>
    <row r="24" spans="1:56">
      <c r="A24" s="32">
        <v>23</v>
      </c>
      <c r="B24" s="33"/>
      <c r="C24" s="33"/>
      <c r="D24" s="34" t="s">
        <v>1</v>
      </c>
      <c r="E24" s="33"/>
      <c r="F24" s="34" t="s">
        <v>3</v>
      </c>
      <c r="G24" s="35" t="s">
        <v>58</v>
      </c>
      <c r="H24" s="34" t="s">
        <v>59</v>
      </c>
      <c r="I24" s="36" t="s">
        <v>60</v>
      </c>
      <c r="J24" s="34" t="s">
        <v>61</v>
      </c>
      <c r="K24" s="33" t="s">
        <v>62</v>
      </c>
      <c r="L24" s="34" t="s">
        <v>71</v>
      </c>
      <c r="M24" s="34" t="s">
        <v>75</v>
      </c>
      <c r="N24" s="37" t="s">
        <v>99</v>
      </c>
      <c r="O24" s="37"/>
      <c r="P24" s="34" t="s">
        <v>65</v>
      </c>
      <c r="Q24" s="39"/>
      <c r="R24" s="55">
        <v>11.47</v>
      </c>
      <c r="S24" s="34" t="s">
        <v>66</v>
      </c>
      <c r="T24" s="41">
        <v>60</v>
      </c>
      <c r="U24" s="41">
        <v>31.5</v>
      </c>
      <c r="V24" s="41">
        <v>30</v>
      </c>
      <c r="W24" s="42"/>
      <c r="X24" s="10">
        <v>4</v>
      </c>
      <c r="Y24" s="43">
        <f t="shared" si="0"/>
        <v>5.67E-2</v>
      </c>
      <c r="Z24" s="44">
        <v>65</v>
      </c>
      <c r="AA24" s="45">
        <f t="shared" si="1"/>
        <v>4585.5379188712523</v>
      </c>
      <c r="AB24" s="46">
        <v>3500</v>
      </c>
      <c r="AC24" s="47">
        <f t="shared" si="2"/>
        <v>0.76326923076923081</v>
      </c>
      <c r="AD24" s="33" t="s">
        <v>67</v>
      </c>
      <c r="AE24" s="48">
        <v>0.125</v>
      </c>
      <c r="AF24" s="47">
        <f t="shared" si="3"/>
        <v>1.4337500000000001</v>
      </c>
      <c r="AG24" s="47">
        <f t="shared" si="4"/>
        <v>13.667019230769231</v>
      </c>
      <c r="AH24" s="49">
        <v>0.05</v>
      </c>
      <c r="AI24" s="50">
        <f t="shared" si="5"/>
        <v>1.3920000000000001</v>
      </c>
      <c r="AJ24" s="49">
        <v>0.08</v>
      </c>
      <c r="AK24" s="50">
        <f t="shared" si="6"/>
        <v>2.2271999999999998</v>
      </c>
      <c r="AL24" s="49">
        <v>0.1</v>
      </c>
      <c r="AM24" s="50">
        <f t="shared" si="7"/>
        <v>2.7840000000000003</v>
      </c>
      <c r="AN24" s="49">
        <v>0.1</v>
      </c>
      <c r="AO24" s="50">
        <f t="shared" si="8"/>
        <v>2.7840000000000003</v>
      </c>
      <c r="AP24" s="49">
        <v>7.0000000000000007E-2</v>
      </c>
      <c r="AQ24" s="50">
        <f t="shared" si="9"/>
        <v>1.9488000000000001</v>
      </c>
      <c r="AR24" s="49">
        <v>0</v>
      </c>
      <c r="AS24" s="50">
        <f t="shared" si="10"/>
        <v>0</v>
      </c>
      <c r="AT24" s="49">
        <v>0</v>
      </c>
      <c r="AU24" s="50">
        <f t="shared" si="11"/>
        <v>0</v>
      </c>
      <c r="AV24" s="50">
        <f t="shared" si="12"/>
        <v>11.136000000000001</v>
      </c>
      <c r="AW24" s="50">
        <f t="shared" si="13"/>
        <v>24.80301923076923</v>
      </c>
      <c r="AX24" s="51">
        <f t="shared" si="14"/>
        <v>0.1090869529177719</v>
      </c>
      <c r="AY24" s="52">
        <v>27.84</v>
      </c>
      <c r="AZ24" s="53">
        <v>49.99</v>
      </c>
      <c r="BA24" s="51">
        <f t="shared" si="15"/>
        <v>0.44308861772354474</v>
      </c>
      <c r="BB24" s="54"/>
      <c r="BC24" s="50">
        <f t="shared" si="16"/>
        <v>0</v>
      </c>
      <c r="BD24" s="50">
        <f t="shared" si="17"/>
        <v>0</v>
      </c>
    </row>
    <row r="25" spans="1:56" s="1" customFormat="1" ht="15.75" thickBot="1">
      <c r="A25" s="56">
        <v>24</v>
      </c>
      <c r="B25" s="57"/>
      <c r="C25" s="57"/>
      <c r="D25" s="58" t="s">
        <v>1</v>
      </c>
      <c r="E25" s="57"/>
      <c r="F25" s="58" t="s">
        <v>3</v>
      </c>
      <c r="G25" s="59" t="s">
        <v>58</v>
      </c>
      <c r="H25" s="58" t="s">
        <v>59</v>
      </c>
      <c r="I25" s="60" t="s">
        <v>60</v>
      </c>
      <c r="J25" s="58" t="s">
        <v>61</v>
      </c>
      <c r="K25" s="57" t="s">
        <v>62</v>
      </c>
      <c r="L25" s="58" t="s">
        <v>72</v>
      </c>
      <c r="M25" s="58" t="s">
        <v>75</v>
      </c>
      <c r="N25" s="61" t="s">
        <v>100</v>
      </c>
      <c r="O25" s="61"/>
      <c r="P25" s="58" t="s">
        <v>65</v>
      </c>
      <c r="Q25" s="63"/>
      <c r="R25" s="64">
        <v>11.47</v>
      </c>
      <c r="S25" s="58" t="s">
        <v>66</v>
      </c>
      <c r="T25" s="65">
        <v>60</v>
      </c>
      <c r="U25" s="65">
        <v>31.5</v>
      </c>
      <c r="V25" s="65">
        <v>30</v>
      </c>
      <c r="W25" s="66"/>
      <c r="X25" s="67">
        <v>4</v>
      </c>
      <c r="Y25" s="68">
        <f t="shared" si="0"/>
        <v>5.67E-2</v>
      </c>
      <c r="Z25" s="69">
        <v>65</v>
      </c>
      <c r="AA25" s="70">
        <f t="shared" si="1"/>
        <v>4585.5379188712523</v>
      </c>
      <c r="AB25" s="71">
        <v>3500</v>
      </c>
      <c r="AC25" s="72">
        <f t="shared" si="2"/>
        <v>0.76326923076923081</v>
      </c>
      <c r="AD25" s="57" t="s">
        <v>67</v>
      </c>
      <c r="AE25" s="73">
        <v>0.125</v>
      </c>
      <c r="AF25" s="72">
        <f t="shared" si="3"/>
        <v>1.4337500000000001</v>
      </c>
      <c r="AG25" s="72">
        <f t="shared" si="4"/>
        <v>13.667019230769231</v>
      </c>
      <c r="AH25" s="74">
        <v>0.05</v>
      </c>
      <c r="AI25" s="75">
        <f t="shared" si="5"/>
        <v>1.5315000000000001</v>
      </c>
      <c r="AJ25" s="74">
        <v>0.08</v>
      </c>
      <c r="AK25" s="75">
        <f t="shared" si="6"/>
        <v>2.4504000000000001</v>
      </c>
      <c r="AL25" s="74">
        <v>0.1</v>
      </c>
      <c r="AM25" s="75">
        <f t="shared" si="7"/>
        <v>3.0630000000000002</v>
      </c>
      <c r="AN25" s="74">
        <v>0.1</v>
      </c>
      <c r="AO25" s="75">
        <f t="shared" si="8"/>
        <v>3.0630000000000002</v>
      </c>
      <c r="AP25" s="74">
        <v>7.0000000000000007E-2</v>
      </c>
      <c r="AQ25" s="75">
        <f t="shared" si="9"/>
        <v>2.1441000000000003</v>
      </c>
      <c r="AR25" s="74">
        <v>0</v>
      </c>
      <c r="AS25" s="75">
        <f t="shared" si="10"/>
        <v>0</v>
      </c>
      <c r="AT25" s="74">
        <v>0</v>
      </c>
      <c r="AU25" s="75">
        <f t="shared" si="11"/>
        <v>0</v>
      </c>
      <c r="AV25" s="75">
        <f t="shared" si="12"/>
        <v>12.252000000000001</v>
      </c>
      <c r="AW25" s="75">
        <f t="shared" si="13"/>
        <v>25.91901923076923</v>
      </c>
      <c r="AX25" s="76">
        <f t="shared" si="14"/>
        <v>0.15380283281850374</v>
      </c>
      <c r="AY25" s="77">
        <v>30.63</v>
      </c>
      <c r="AZ25" s="78">
        <v>54.99</v>
      </c>
      <c r="BA25" s="76">
        <f t="shared" si="15"/>
        <v>0.4429896344789962</v>
      </c>
      <c r="BB25" s="79"/>
      <c r="BC25" s="75">
        <f t="shared" si="16"/>
        <v>0</v>
      </c>
      <c r="BD25" s="75">
        <f t="shared" si="17"/>
        <v>0</v>
      </c>
    </row>
    <row r="26" spans="1:56">
      <c r="A26" s="80">
        <v>25</v>
      </c>
      <c r="B26" s="81"/>
      <c r="C26" s="81"/>
      <c r="D26" s="82" t="s">
        <v>1</v>
      </c>
      <c r="E26" s="82"/>
      <c r="F26" s="82" t="s">
        <v>3</v>
      </c>
      <c r="G26" s="83" t="s">
        <v>58</v>
      </c>
      <c r="H26" s="82" t="s">
        <v>59</v>
      </c>
      <c r="I26" s="84" t="s">
        <v>60</v>
      </c>
      <c r="J26" s="82" t="s">
        <v>61</v>
      </c>
      <c r="K26" s="81" t="s">
        <v>62</v>
      </c>
      <c r="L26" s="82" t="s">
        <v>63</v>
      </c>
      <c r="M26" s="82" t="s">
        <v>76</v>
      </c>
      <c r="N26" s="85" t="s">
        <v>101</v>
      </c>
      <c r="O26" s="85"/>
      <c r="P26" s="82" t="s">
        <v>65</v>
      </c>
      <c r="Q26" s="87"/>
      <c r="R26" s="40">
        <v>6.84</v>
      </c>
      <c r="S26" s="82" t="s">
        <v>66</v>
      </c>
      <c r="T26" s="88">
        <v>60</v>
      </c>
      <c r="U26" s="88">
        <v>31.5</v>
      </c>
      <c r="V26" s="88">
        <v>17</v>
      </c>
      <c r="W26" s="89"/>
      <c r="X26" s="90">
        <v>4</v>
      </c>
      <c r="Y26" s="91">
        <f t="shared" si="0"/>
        <v>3.2129999999999999E-2</v>
      </c>
      <c r="Z26" s="92">
        <v>65</v>
      </c>
      <c r="AA26" s="93">
        <f t="shared" si="1"/>
        <v>8092.1257391845629</v>
      </c>
      <c r="AB26" s="94">
        <v>3500</v>
      </c>
      <c r="AC26" s="95">
        <f t="shared" si="2"/>
        <v>0.43251923076923077</v>
      </c>
      <c r="AD26" s="81" t="s">
        <v>67</v>
      </c>
      <c r="AE26" s="96">
        <v>0.125</v>
      </c>
      <c r="AF26" s="95">
        <f t="shared" si="3"/>
        <v>0.85499999999999998</v>
      </c>
      <c r="AG26" s="95">
        <f t="shared" si="4"/>
        <v>8.1275192307692308</v>
      </c>
      <c r="AH26" s="97">
        <v>0.05</v>
      </c>
      <c r="AI26" s="98">
        <f t="shared" si="5"/>
        <v>0.87100000000000011</v>
      </c>
      <c r="AJ26" s="97">
        <v>0.08</v>
      </c>
      <c r="AK26" s="98">
        <f t="shared" si="6"/>
        <v>1.3936000000000002</v>
      </c>
      <c r="AL26" s="97">
        <v>0.1</v>
      </c>
      <c r="AM26" s="98">
        <f t="shared" si="7"/>
        <v>1.7420000000000002</v>
      </c>
      <c r="AN26" s="97">
        <v>0.1</v>
      </c>
      <c r="AO26" s="98">
        <f t="shared" si="8"/>
        <v>1.7420000000000002</v>
      </c>
      <c r="AP26" s="97">
        <v>7.0000000000000007E-2</v>
      </c>
      <c r="AQ26" s="98">
        <f t="shared" si="9"/>
        <v>1.2194000000000003</v>
      </c>
      <c r="AR26" s="97">
        <v>0</v>
      </c>
      <c r="AS26" s="98">
        <f t="shared" si="10"/>
        <v>0</v>
      </c>
      <c r="AT26" s="97">
        <v>0</v>
      </c>
      <c r="AU26" s="98">
        <f t="shared" si="11"/>
        <v>0</v>
      </c>
      <c r="AV26" s="98">
        <f t="shared" si="12"/>
        <v>6.9680000000000009</v>
      </c>
      <c r="AW26" s="98">
        <f t="shared" si="13"/>
        <v>15.095519230769231</v>
      </c>
      <c r="AX26" s="99">
        <f t="shared" si="14"/>
        <v>0.13343747240130716</v>
      </c>
      <c r="AY26" s="100">
        <v>17.420000000000002</v>
      </c>
      <c r="AZ26" s="101">
        <v>32.99</v>
      </c>
      <c r="BA26" s="99">
        <f t="shared" si="15"/>
        <v>0.47196120036374656</v>
      </c>
      <c r="BB26" s="102"/>
      <c r="BC26" s="98">
        <f t="shared" si="16"/>
        <v>0</v>
      </c>
      <c r="BD26" s="98">
        <f t="shared" si="17"/>
        <v>0</v>
      </c>
    </row>
    <row r="27" spans="1:56">
      <c r="A27" s="32">
        <v>26</v>
      </c>
      <c r="B27" s="33"/>
      <c r="C27" s="33"/>
      <c r="D27" s="34" t="s">
        <v>1</v>
      </c>
      <c r="E27" s="34"/>
      <c r="F27" s="34" t="s">
        <v>3</v>
      </c>
      <c r="G27" s="35" t="s">
        <v>58</v>
      </c>
      <c r="H27" s="34" t="s">
        <v>59</v>
      </c>
      <c r="I27" s="36" t="s">
        <v>60</v>
      </c>
      <c r="J27" s="34" t="s">
        <v>61</v>
      </c>
      <c r="K27" s="33" t="s">
        <v>62</v>
      </c>
      <c r="L27" s="34" t="s">
        <v>68</v>
      </c>
      <c r="M27" s="34" t="s">
        <v>76</v>
      </c>
      <c r="N27" s="37" t="s">
        <v>102</v>
      </c>
      <c r="O27" s="37"/>
      <c r="P27" s="34" t="s">
        <v>65</v>
      </c>
      <c r="Q27" s="39"/>
      <c r="R27" s="55">
        <v>6.99</v>
      </c>
      <c r="S27" s="34" t="s">
        <v>66</v>
      </c>
      <c r="T27" s="41">
        <v>60</v>
      </c>
      <c r="U27" s="41">
        <v>31.5</v>
      </c>
      <c r="V27" s="41">
        <v>17</v>
      </c>
      <c r="W27" s="42"/>
      <c r="X27" s="10">
        <v>4</v>
      </c>
      <c r="Y27" s="43">
        <f t="shared" si="0"/>
        <v>3.2129999999999999E-2</v>
      </c>
      <c r="Z27" s="44">
        <v>65</v>
      </c>
      <c r="AA27" s="45">
        <f t="shared" si="1"/>
        <v>8092.1257391845629</v>
      </c>
      <c r="AB27" s="46">
        <v>3500</v>
      </c>
      <c r="AC27" s="47">
        <f t="shared" si="2"/>
        <v>0.43251923076923077</v>
      </c>
      <c r="AD27" s="33" t="s">
        <v>67</v>
      </c>
      <c r="AE27" s="48">
        <v>0.125</v>
      </c>
      <c r="AF27" s="47">
        <f t="shared" si="3"/>
        <v>0.87375000000000003</v>
      </c>
      <c r="AG27" s="47">
        <f t="shared" si="4"/>
        <v>8.2962692307692301</v>
      </c>
      <c r="AH27" s="49">
        <v>0.05</v>
      </c>
      <c r="AI27" s="50">
        <f t="shared" si="5"/>
        <v>1.0525</v>
      </c>
      <c r="AJ27" s="49">
        <v>0.08</v>
      </c>
      <c r="AK27" s="50">
        <f t="shared" si="6"/>
        <v>1.6840000000000002</v>
      </c>
      <c r="AL27" s="49">
        <v>0.1</v>
      </c>
      <c r="AM27" s="50">
        <f t="shared" si="7"/>
        <v>2.105</v>
      </c>
      <c r="AN27" s="49">
        <v>0.1</v>
      </c>
      <c r="AO27" s="50">
        <f t="shared" si="8"/>
        <v>2.105</v>
      </c>
      <c r="AP27" s="49">
        <v>7.0000000000000007E-2</v>
      </c>
      <c r="AQ27" s="50">
        <f t="shared" si="9"/>
        <v>1.4735000000000003</v>
      </c>
      <c r="AR27" s="49">
        <v>0</v>
      </c>
      <c r="AS27" s="50">
        <f t="shared" si="10"/>
        <v>0</v>
      </c>
      <c r="AT27" s="49">
        <v>0</v>
      </c>
      <c r="AU27" s="50">
        <f t="shared" si="11"/>
        <v>0</v>
      </c>
      <c r="AV27" s="50">
        <f t="shared" si="12"/>
        <v>8.42</v>
      </c>
      <c r="AW27" s="50">
        <f t="shared" si="13"/>
        <v>16.716269230769228</v>
      </c>
      <c r="AX27" s="51">
        <f t="shared" si="14"/>
        <v>0.20587794628174691</v>
      </c>
      <c r="AY27" s="52">
        <v>21.05</v>
      </c>
      <c r="AZ27" s="53">
        <v>32.99</v>
      </c>
      <c r="BA27" s="51">
        <f t="shared" si="15"/>
        <v>0.36192785692634133</v>
      </c>
      <c r="BB27" s="54"/>
      <c r="BC27" s="50">
        <f t="shared" si="16"/>
        <v>0</v>
      </c>
      <c r="BD27" s="50">
        <f t="shared" si="17"/>
        <v>0</v>
      </c>
    </row>
    <row r="28" spans="1:56">
      <c r="A28" s="32">
        <v>27</v>
      </c>
      <c r="B28" s="33"/>
      <c r="C28" s="33"/>
      <c r="D28" s="34" t="s">
        <v>1</v>
      </c>
      <c r="E28" s="34"/>
      <c r="F28" s="34" t="s">
        <v>3</v>
      </c>
      <c r="G28" s="35" t="s">
        <v>58</v>
      </c>
      <c r="H28" s="34" t="s">
        <v>59</v>
      </c>
      <c r="I28" s="36" t="s">
        <v>60</v>
      </c>
      <c r="J28" s="34" t="s">
        <v>61</v>
      </c>
      <c r="K28" s="33" t="s">
        <v>62</v>
      </c>
      <c r="L28" s="34" t="s">
        <v>69</v>
      </c>
      <c r="M28" s="34" t="s">
        <v>76</v>
      </c>
      <c r="N28" s="37" t="s">
        <v>103</v>
      </c>
      <c r="O28" s="37"/>
      <c r="P28" s="34" t="s">
        <v>65</v>
      </c>
      <c r="Q28" s="39"/>
      <c r="R28" s="55">
        <v>8.73</v>
      </c>
      <c r="S28" s="34" t="s">
        <v>66</v>
      </c>
      <c r="T28" s="41">
        <v>60</v>
      </c>
      <c r="U28" s="41">
        <v>31.5</v>
      </c>
      <c r="V28" s="41">
        <v>22</v>
      </c>
      <c r="W28" s="42"/>
      <c r="X28" s="10">
        <v>4</v>
      </c>
      <c r="Y28" s="43">
        <f t="shared" si="0"/>
        <v>4.1579999999999999E-2</v>
      </c>
      <c r="Z28" s="44">
        <v>65</v>
      </c>
      <c r="AA28" s="45">
        <f t="shared" si="1"/>
        <v>6253.0062530062532</v>
      </c>
      <c r="AB28" s="46">
        <v>3500</v>
      </c>
      <c r="AC28" s="47">
        <f t="shared" si="2"/>
        <v>0.55973076923076925</v>
      </c>
      <c r="AD28" s="33" t="s">
        <v>67</v>
      </c>
      <c r="AE28" s="48">
        <v>0.125</v>
      </c>
      <c r="AF28" s="47">
        <f t="shared" si="3"/>
        <v>1.0912500000000001</v>
      </c>
      <c r="AG28" s="47">
        <f t="shared" si="4"/>
        <v>10.380980769230771</v>
      </c>
      <c r="AH28" s="49">
        <v>0.05</v>
      </c>
      <c r="AI28" s="50">
        <f t="shared" si="5"/>
        <v>1.1134999999999999</v>
      </c>
      <c r="AJ28" s="49">
        <v>0.08</v>
      </c>
      <c r="AK28" s="50">
        <f t="shared" si="6"/>
        <v>1.7816000000000001</v>
      </c>
      <c r="AL28" s="49">
        <v>0.1</v>
      </c>
      <c r="AM28" s="50">
        <f t="shared" si="7"/>
        <v>2.2269999999999999</v>
      </c>
      <c r="AN28" s="49">
        <v>0.1</v>
      </c>
      <c r="AO28" s="50">
        <f t="shared" si="8"/>
        <v>2.2269999999999999</v>
      </c>
      <c r="AP28" s="49">
        <v>7.0000000000000007E-2</v>
      </c>
      <c r="AQ28" s="50">
        <f t="shared" si="9"/>
        <v>1.5589000000000002</v>
      </c>
      <c r="AR28" s="49">
        <v>0</v>
      </c>
      <c r="AS28" s="50">
        <f t="shared" si="10"/>
        <v>0</v>
      </c>
      <c r="AT28" s="49">
        <v>0</v>
      </c>
      <c r="AU28" s="50">
        <f t="shared" si="11"/>
        <v>0</v>
      </c>
      <c r="AV28" s="50">
        <f t="shared" si="12"/>
        <v>8.9079999999999995</v>
      </c>
      <c r="AW28" s="50">
        <f t="shared" si="13"/>
        <v>19.288980769230768</v>
      </c>
      <c r="AX28" s="51">
        <f t="shared" si="14"/>
        <v>0.13385807053296953</v>
      </c>
      <c r="AY28" s="52">
        <v>22.27</v>
      </c>
      <c r="AZ28" s="53">
        <v>39.99</v>
      </c>
      <c r="BA28" s="51">
        <f t="shared" si="15"/>
        <v>0.44311077769442364</v>
      </c>
      <c r="BB28" s="54"/>
      <c r="BC28" s="50">
        <f t="shared" si="16"/>
        <v>0</v>
      </c>
      <c r="BD28" s="50">
        <f t="shared" si="17"/>
        <v>0</v>
      </c>
    </row>
    <row r="29" spans="1:56">
      <c r="A29" s="32">
        <v>28</v>
      </c>
      <c r="B29" s="33"/>
      <c r="C29" s="33"/>
      <c r="D29" s="34" t="s">
        <v>1</v>
      </c>
      <c r="E29" s="34"/>
      <c r="F29" s="34" t="s">
        <v>3</v>
      </c>
      <c r="G29" s="35" t="s">
        <v>58</v>
      </c>
      <c r="H29" s="34" t="s">
        <v>59</v>
      </c>
      <c r="I29" s="36" t="s">
        <v>60</v>
      </c>
      <c r="J29" s="34" t="s">
        <v>61</v>
      </c>
      <c r="K29" s="33" t="s">
        <v>62</v>
      </c>
      <c r="L29" s="34" t="s">
        <v>70</v>
      </c>
      <c r="M29" s="34" t="s">
        <v>76</v>
      </c>
      <c r="N29" s="37" t="s">
        <v>104</v>
      </c>
      <c r="O29" s="37"/>
      <c r="P29" s="34" t="s">
        <v>65</v>
      </c>
      <c r="Q29" s="39"/>
      <c r="R29" s="55">
        <v>9.85</v>
      </c>
      <c r="S29" s="34" t="s">
        <v>66</v>
      </c>
      <c r="T29" s="41">
        <v>60</v>
      </c>
      <c r="U29" s="41">
        <v>31.5</v>
      </c>
      <c r="V29" s="41">
        <v>25</v>
      </c>
      <c r="W29" s="42"/>
      <c r="X29" s="10">
        <v>4</v>
      </c>
      <c r="Y29" s="43">
        <f t="shared" si="0"/>
        <v>4.725E-2</v>
      </c>
      <c r="Z29" s="44">
        <v>65</v>
      </c>
      <c r="AA29" s="45">
        <f t="shared" si="1"/>
        <v>5502.6455026455023</v>
      </c>
      <c r="AB29" s="46">
        <v>3500</v>
      </c>
      <c r="AC29" s="47">
        <f t="shared" si="2"/>
        <v>0.63605769230769238</v>
      </c>
      <c r="AD29" s="33" t="s">
        <v>67</v>
      </c>
      <c r="AE29" s="48">
        <v>0.125</v>
      </c>
      <c r="AF29" s="47">
        <f t="shared" si="3"/>
        <v>1.23125</v>
      </c>
      <c r="AG29" s="47">
        <f t="shared" si="4"/>
        <v>11.717307692307692</v>
      </c>
      <c r="AH29" s="49">
        <v>0.05</v>
      </c>
      <c r="AI29" s="50">
        <f t="shared" si="5"/>
        <v>1.2530000000000001</v>
      </c>
      <c r="AJ29" s="49">
        <v>0.08</v>
      </c>
      <c r="AK29" s="50">
        <f t="shared" si="6"/>
        <v>2.0047999999999999</v>
      </c>
      <c r="AL29" s="49">
        <v>0.1</v>
      </c>
      <c r="AM29" s="50">
        <f t="shared" si="7"/>
        <v>2.5060000000000002</v>
      </c>
      <c r="AN29" s="49">
        <v>0.1</v>
      </c>
      <c r="AO29" s="50">
        <f t="shared" si="8"/>
        <v>2.5060000000000002</v>
      </c>
      <c r="AP29" s="49">
        <v>7.0000000000000007E-2</v>
      </c>
      <c r="AQ29" s="50">
        <f t="shared" si="9"/>
        <v>1.7542</v>
      </c>
      <c r="AR29" s="49">
        <v>0</v>
      </c>
      <c r="AS29" s="50">
        <f t="shared" si="10"/>
        <v>0</v>
      </c>
      <c r="AT29" s="49">
        <v>0</v>
      </c>
      <c r="AU29" s="50">
        <f t="shared" si="11"/>
        <v>0</v>
      </c>
      <c r="AV29" s="50">
        <f t="shared" si="12"/>
        <v>10.024000000000001</v>
      </c>
      <c r="AW29" s="50">
        <f t="shared" si="13"/>
        <v>21.741307692307693</v>
      </c>
      <c r="AX29" s="51">
        <f t="shared" si="14"/>
        <v>0.13242986064215106</v>
      </c>
      <c r="AY29" s="52">
        <v>25.06</v>
      </c>
      <c r="AZ29" s="53">
        <v>44.99</v>
      </c>
      <c r="BA29" s="51">
        <f t="shared" si="15"/>
        <v>0.44298733051789291</v>
      </c>
      <c r="BB29" s="54"/>
      <c r="BC29" s="50">
        <f t="shared" si="16"/>
        <v>0</v>
      </c>
      <c r="BD29" s="50">
        <f t="shared" si="17"/>
        <v>0</v>
      </c>
    </row>
    <row r="30" spans="1:56">
      <c r="A30" s="32">
        <v>29</v>
      </c>
      <c r="B30" s="33"/>
      <c r="C30" s="33"/>
      <c r="D30" s="34" t="s">
        <v>1</v>
      </c>
      <c r="E30" s="34"/>
      <c r="F30" s="34" t="s">
        <v>3</v>
      </c>
      <c r="G30" s="35" t="s">
        <v>58</v>
      </c>
      <c r="H30" s="34" t="s">
        <v>59</v>
      </c>
      <c r="I30" s="36" t="s">
        <v>60</v>
      </c>
      <c r="J30" s="34" t="s">
        <v>61</v>
      </c>
      <c r="K30" s="33" t="s">
        <v>62</v>
      </c>
      <c r="L30" s="34" t="s">
        <v>71</v>
      </c>
      <c r="M30" s="34" t="s">
        <v>76</v>
      </c>
      <c r="N30" s="37" t="s">
        <v>105</v>
      </c>
      <c r="O30" s="37"/>
      <c r="P30" s="34" t="s">
        <v>65</v>
      </c>
      <c r="Q30" s="39"/>
      <c r="R30" s="55">
        <v>11.47</v>
      </c>
      <c r="S30" s="34" t="s">
        <v>66</v>
      </c>
      <c r="T30" s="41">
        <v>60</v>
      </c>
      <c r="U30" s="41">
        <v>31.5</v>
      </c>
      <c r="V30" s="41">
        <v>30</v>
      </c>
      <c r="W30" s="42"/>
      <c r="X30" s="10">
        <v>4</v>
      </c>
      <c r="Y30" s="43">
        <f t="shared" si="0"/>
        <v>5.67E-2</v>
      </c>
      <c r="Z30" s="44">
        <v>65</v>
      </c>
      <c r="AA30" s="45">
        <f t="shared" si="1"/>
        <v>4585.5379188712523</v>
      </c>
      <c r="AB30" s="46">
        <v>3500</v>
      </c>
      <c r="AC30" s="47">
        <f t="shared" si="2"/>
        <v>0.76326923076923081</v>
      </c>
      <c r="AD30" s="33" t="s">
        <v>67</v>
      </c>
      <c r="AE30" s="48">
        <v>0.125</v>
      </c>
      <c r="AF30" s="47">
        <f t="shared" si="3"/>
        <v>1.4337500000000001</v>
      </c>
      <c r="AG30" s="47">
        <f t="shared" si="4"/>
        <v>13.667019230769231</v>
      </c>
      <c r="AH30" s="49">
        <v>0.05</v>
      </c>
      <c r="AI30" s="50">
        <f t="shared" si="5"/>
        <v>1.3920000000000001</v>
      </c>
      <c r="AJ30" s="49">
        <v>0.08</v>
      </c>
      <c r="AK30" s="50">
        <f t="shared" si="6"/>
        <v>2.2271999999999998</v>
      </c>
      <c r="AL30" s="49">
        <v>0.1</v>
      </c>
      <c r="AM30" s="50">
        <f t="shared" si="7"/>
        <v>2.7840000000000003</v>
      </c>
      <c r="AN30" s="49">
        <v>0.1</v>
      </c>
      <c r="AO30" s="50">
        <f t="shared" si="8"/>
        <v>2.7840000000000003</v>
      </c>
      <c r="AP30" s="49">
        <v>7.0000000000000007E-2</v>
      </c>
      <c r="AQ30" s="50">
        <f t="shared" si="9"/>
        <v>1.9488000000000001</v>
      </c>
      <c r="AR30" s="49">
        <v>0</v>
      </c>
      <c r="AS30" s="50">
        <f t="shared" si="10"/>
        <v>0</v>
      </c>
      <c r="AT30" s="49">
        <v>0</v>
      </c>
      <c r="AU30" s="50">
        <f t="shared" si="11"/>
        <v>0</v>
      </c>
      <c r="AV30" s="50">
        <f t="shared" si="12"/>
        <v>11.136000000000001</v>
      </c>
      <c r="AW30" s="50">
        <f t="shared" si="13"/>
        <v>24.80301923076923</v>
      </c>
      <c r="AX30" s="51">
        <f t="shared" si="14"/>
        <v>0.1090869529177719</v>
      </c>
      <c r="AY30" s="52">
        <v>27.84</v>
      </c>
      <c r="AZ30" s="53">
        <v>49.99</v>
      </c>
      <c r="BA30" s="51">
        <f t="shared" si="15"/>
        <v>0.44308861772354474</v>
      </c>
      <c r="BB30" s="54"/>
      <c r="BC30" s="50">
        <f t="shared" si="16"/>
        <v>0</v>
      </c>
      <c r="BD30" s="50">
        <f t="shared" si="17"/>
        <v>0</v>
      </c>
    </row>
    <row r="31" spans="1:56" s="1" customFormat="1" ht="15.75" thickBot="1">
      <c r="A31" s="56">
        <v>30</v>
      </c>
      <c r="B31" s="57"/>
      <c r="C31" s="57"/>
      <c r="D31" s="58" t="s">
        <v>1</v>
      </c>
      <c r="E31" s="58"/>
      <c r="F31" s="58" t="s">
        <v>3</v>
      </c>
      <c r="G31" s="59" t="s">
        <v>58</v>
      </c>
      <c r="H31" s="58" t="s">
        <v>59</v>
      </c>
      <c r="I31" s="60" t="s">
        <v>60</v>
      </c>
      <c r="J31" s="58" t="s">
        <v>61</v>
      </c>
      <c r="K31" s="57" t="s">
        <v>62</v>
      </c>
      <c r="L31" s="58" t="s">
        <v>72</v>
      </c>
      <c r="M31" s="58" t="s">
        <v>76</v>
      </c>
      <c r="N31" s="61" t="s">
        <v>106</v>
      </c>
      <c r="O31" s="61"/>
      <c r="P31" s="58" t="s">
        <v>65</v>
      </c>
      <c r="Q31" s="63"/>
      <c r="R31" s="64">
        <v>11.47</v>
      </c>
      <c r="S31" s="58" t="s">
        <v>66</v>
      </c>
      <c r="T31" s="65">
        <v>60</v>
      </c>
      <c r="U31" s="65">
        <v>31.5</v>
      </c>
      <c r="V31" s="65">
        <v>30</v>
      </c>
      <c r="W31" s="66"/>
      <c r="X31" s="67">
        <v>4</v>
      </c>
      <c r="Y31" s="68">
        <f t="shared" si="0"/>
        <v>5.67E-2</v>
      </c>
      <c r="Z31" s="69">
        <v>65</v>
      </c>
      <c r="AA31" s="70">
        <f t="shared" si="1"/>
        <v>4585.5379188712523</v>
      </c>
      <c r="AB31" s="71">
        <v>3500</v>
      </c>
      <c r="AC31" s="72">
        <f t="shared" si="2"/>
        <v>0.76326923076923081</v>
      </c>
      <c r="AD31" s="57" t="s">
        <v>67</v>
      </c>
      <c r="AE31" s="73">
        <v>0.125</v>
      </c>
      <c r="AF31" s="72">
        <f t="shared" si="3"/>
        <v>1.4337500000000001</v>
      </c>
      <c r="AG31" s="72">
        <f t="shared" si="4"/>
        <v>13.667019230769231</v>
      </c>
      <c r="AH31" s="74">
        <v>0.05</v>
      </c>
      <c r="AI31" s="75">
        <f t="shared" si="5"/>
        <v>1.5315000000000001</v>
      </c>
      <c r="AJ31" s="74">
        <v>0.08</v>
      </c>
      <c r="AK31" s="75">
        <f t="shared" si="6"/>
        <v>2.4504000000000001</v>
      </c>
      <c r="AL31" s="74">
        <v>0.1</v>
      </c>
      <c r="AM31" s="75">
        <f t="shared" si="7"/>
        <v>3.0630000000000002</v>
      </c>
      <c r="AN31" s="74">
        <v>0.1</v>
      </c>
      <c r="AO31" s="75">
        <f t="shared" si="8"/>
        <v>3.0630000000000002</v>
      </c>
      <c r="AP31" s="74">
        <v>7.0000000000000007E-2</v>
      </c>
      <c r="AQ31" s="75">
        <f t="shared" si="9"/>
        <v>2.1441000000000003</v>
      </c>
      <c r="AR31" s="74">
        <v>0</v>
      </c>
      <c r="AS31" s="75">
        <f t="shared" si="10"/>
        <v>0</v>
      </c>
      <c r="AT31" s="74">
        <v>0</v>
      </c>
      <c r="AU31" s="75">
        <f t="shared" si="11"/>
        <v>0</v>
      </c>
      <c r="AV31" s="75">
        <f t="shared" si="12"/>
        <v>12.252000000000001</v>
      </c>
      <c r="AW31" s="75">
        <f t="shared" si="13"/>
        <v>25.91901923076923</v>
      </c>
      <c r="AX31" s="76">
        <f t="shared" si="14"/>
        <v>0.15380283281850374</v>
      </c>
      <c r="AY31" s="77">
        <v>30.63</v>
      </c>
      <c r="AZ31" s="78">
        <v>54.99</v>
      </c>
      <c r="BA31" s="76">
        <f t="shared" si="15"/>
        <v>0.4429896344789962</v>
      </c>
      <c r="BB31" s="79"/>
      <c r="BC31" s="75">
        <f t="shared" si="16"/>
        <v>0</v>
      </c>
      <c r="BD31" s="75">
        <f t="shared" si="17"/>
        <v>0</v>
      </c>
    </row>
    <row r="32" spans="1:56">
      <c r="A32" s="80">
        <v>31</v>
      </c>
      <c r="B32" s="81"/>
      <c r="C32" s="81"/>
      <c r="D32" s="82" t="s">
        <v>1</v>
      </c>
      <c r="E32" s="82"/>
      <c r="F32" s="82" t="s">
        <v>3</v>
      </c>
      <c r="G32" s="83" t="s">
        <v>58</v>
      </c>
      <c r="H32" s="82" t="s">
        <v>59</v>
      </c>
      <c r="I32" s="84" t="s">
        <v>60</v>
      </c>
      <c r="J32" s="82" t="s">
        <v>61</v>
      </c>
      <c r="K32" s="81" t="s">
        <v>62</v>
      </c>
      <c r="L32" s="82" t="s">
        <v>63</v>
      </c>
      <c r="M32" s="82" t="s">
        <v>77</v>
      </c>
      <c r="N32" s="85" t="s">
        <v>107</v>
      </c>
      <c r="O32" s="85"/>
      <c r="P32" s="82" t="s">
        <v>65</v>
      </c>
      <c r="Q32" s="87"/>
      <c r="R32" s="40">
        <v>6.84</v>
      </c>
      <c r="S32" s="82" t="s">
        <v>66</v>
      </c>
      <c r="T32" s="88">
        <v>60</v>
      </c>
      <c r="U32" s="88">
        <v>31.5</v>
      </c>
      <c r="V32" s="88">
        <v>17</v>
      </c>
      <c r="W32" s="89"/>
      <c r="X32" s="90">
        <v>4</v>
      </c>
      <c r="Y32" s="91">
        <f t="shared" si="0"/>
        <v>3.2129999999999999E-2</v>
      </c>
      <c r="Z32" s="92">
        <v>65</v>
      </c>
      <c r="AA32" s="93">
        <f t="shared" si="1"/>
        <v>8092.1257391845629</v>
      </c>
      <c r="AB32" s="94">
        <v>3500</v>
      </c>
      <c r="AC32" s="95">
        <f t="shared" si="2"/>
        <v>0.43251923076923077</v>
      </c>
      <c r="AD32" s="81" t="s">
        <v>67</v>
      </c>
      <c r="AE32" s="96">
        <v>0.125</v>
      </c>
      <c r="AF32" s="95">
        <f t="shared" si="3"/>
        <v>0.85499999999999998</v>
      </c>
      <c r="AG32" s="95">
        <f t="shared" si="4"/>
        <v>8.1275192307692308</v>
      </c>
      <c r="AH32" s="97">
        <v>0.05</v>
      </c>
      <c r="AI32" s="98">
        <f t="shared" si="5"/>
        <v>0.87100000000000011</v>
      </c>
      <c r="AJ32" s="97">
        <v>0.08</v>
      </c>
      <c r="AK32" s="98">
        <f t="shared" si="6"/>
        <v>1.3936000000000002</v>
      </c>
      <c r="AL32" s="97">
        <v>0.1</v>
      </c>
      <c r="AM32" s="98">
        <f t="shared" si="7"/>
        <v>1.7420000000000002</v>
      </c>
      <c r="AN32" s="97">
        <v>0.1</v>
      </c>
      <c r="AO32" s="98">
        <f t="shared" si="8"/>
        <v>1.7420000000000002</v>
      </c>
      <c r="AP32" s="97">
        <v>7.0000000000000007E-2</v>
      </c>
      <c r="AQ32" s="98">
        <f t="shared" si="9"/>
        <v>1.2194000000000003</v>
      </c>
      <c r="AR32" s="97">
        <v>0</v>
      </c>
      <c r="AS32" s="98">
        <f t="shared" si="10"/>
        <v>0</v>
      </c>
      <c r="AT32" s="97">
        <v>0</v>
      </c>
      <c r="AU32" s="98">
        <f t="shared" si="11"/>
        <v>0</v>
      </c>
      <c r="AV32" s="98">
        <f t="shared" si="12"/>
        <v>6.9680000000000009</v>
      </c>
      <c r="AW32" s="98">
        <f t="shared" si="13"/>
        <v>15.095519230769231</v>
      </c>
      <c r="AX32" s="99">
        <f t="shared" si="14"/>
        <v>0.13343747240130716</v>
      </c>
      <c r="AY32" s="100">
        <v>17.420000000000002</v>
      </c>
      <c r="AZ32" s="101">
        <v>32.99</v>
      </c>
      <c r="BA32" s="99">
        <f t="shared" si="15"/>
        <v>0.47196120036374656</v>
      </c>
      <c r="BB32" s="102"/>
      <c r="BC32" s="98">
        <f t="shared" si="16"/>
        <v>0</v>
      </c>
      <c r="BD32" s="98">
        <f t="shared" si="17"/>
        <v>0</v>
      </c>
    </row>
    <row r="33" spans="1:56">
      <c r="A33" s="32">
        <v>32</v>
      </c>
      <c r="B33" s="33"/>
      <c r="C33" s="33"/>
      <c r="D33" s="34" t="s">
        <v>1</v>
      </c>
      <c r="E33" s="34"/>
      <c r="F33" s="34" t="s">
        <v>3</v>
      </c>
      <c r="G33" s="35" t="s">
        <v>58</v>
      </c>
      <c r="H33" s="34" t="s">
        <v>59</v>
      </c>
      <c r="I33" s="36" t="s">
        <v>60</v>
      </c>
      <c r="J33" s="34" t="s">
        <v>61</v>
      </c>
      <c r="K33" s="33" t="s">
        <v>62</v>
      </c>
      <c r="L33" s="34" t="s">
        <v>68</v>
      </c>
      <c r="M33" s="34" t="s">
        <v>77</v>
      </c>
      <c r="N33" s="37" t="s">
        <v>108</v>
      </c>
      <c r="O33" s="37"/>
      <c r="P33" s="34" t="s">
        <v>65</v>
      </c>
      <c r="Q33" s="39"/>
      <c r="R33" s="55">
        <v>6.99</v>
      </c>
      <c r="S33" s="34" t="s">
        <v>66</v>
      </c>
      <c r="T33" s="41">
        <v>60</v>
      </c>
      <c r="U33" s="41">
        <v>31.5</v>
      </c>
      <c r="V33" s="41">
        <v>17</v>
      </c>
      <c r="W33" s="42"/>
      <c r="X33" s="10">
        <v>4</v>
      </c>
      <c r="Y33" s="43">
        <f t="shared" si="0"/>
        <v>3.2129999999999999E-2</v>
      </c>
      <c r="Z33" s="44">
        <v>65</v>
      </c>
      <c r="AA33" s="45">
        <f t="shared" si="1"/>
        <v>8092.1257391845629</v>
      </c>
      <c r="AB33" s="46">
        <v>3500</v>
      </c>
      <c r="AC33" s="47">
        <f t="shared" si="2"/>
        <v>0.43251923076923077</v>
      </c>
      <c r="AD33" s="33" t="s">
        <v>67</v>
      </c>
      <c r="AE33" s="48">
        <v>0.125</v>
      </c>
      <c r="AF33" s="47">
        <f t="shared" si="3"/>
        <v>0.87375000000000003</v>
      </c>
      <c r="AG33" s="47">
        <f t="shared" si="4"/>
        <v>8.2962692307692301</v>
      </c>
      <c r="AH33" s="49">
        <v>0.05</v>
      </c>
      <c r="AI33" s="50">
        <f t="shared" si="5"/>
        <v>1.0525</v>
      </c>
      <c r="AJ33" s="49">
        <v>0.08</v>
      </c>
      <c r="AK33" s="50">
        <f t="shared" si="6"/>
        <v>1.6840000000000002</v>
      </c>
      <c r="AL33" s="49">
        <v>0.1</v>
      </c>
      <c r="AM33" s="50">
        <f t="shared" si="7"/>
        <v>2.105</v>
      </c>
      <c r="AN33" s="49">
        <v>0.1</v>
      </c>
      <c r="AO33" s="50">
        <f t="shared" si="8"/>
        <v>2.105</v>
      </c>
      <c r="AP33" s="49">
        <v>7.0000000000000007E-2</v>
      </c>
      <c r="AQ33" s="50">
        <f t="shared" si="9"/>
        <v>1.4735000000000003</v>
      </c>
      <c r="AR33" s="49">
        <v>0</v>
      </c>
      <c r="AS33" s="50">
        <f t="shared" si="10"/>
        <v>0</v>
      </c>
      <c r="AT33" s="49">
        <v>0</v>
      </c>
      <c r="AU33" s="50">
        <f t="shared" si="11"/>
        <v>0</v>
      </c>
      <c r="AV33" s="50">
        <f t="shared" si="12"/>
        <v>8.42</v>
      </c>
      <c r="AW33" s="50">
        <f t="shared" si="13"/>
        <v>16.716269230769228</v>
      </c>
      <c r="AX33" s="51">
        <f t="shared" si="14"/>
        <v>0.20587794628174691</v>
      </c>
      <c r="AY33" s="52">
        <v>21.05</v>
      </c>
      <c r="AZ33" s="53">
        <v>32.99</v>
      </c>
      <c r="BA33" s="51">
        <f t="shared" si="15"/>
        <v>0.36192785692634133</v>
      </c>
      <c r="BB33" s="54"/>
      <c r="BC33" s="50">
        <f t="shared" si="16"/>
        <v>0</v>
      </c>
      <c r="BD33" s="50">
        <f t="shared" si="17"/>
        <v>0</v>
      </c>
    </row>
    <row r="34" spans="1:56">
      <c r="A34" s="32">
        <v>33</v>
      </c>
      <c r="B34" s="33"/>
      <c r="C34" s="33"/>
      <c r="D34" s="34" t="s">
        <v>1</v>
      </c>
      <c r="E34" s="33"/>
      <c r="F34" s="34" t="s">
        <v>3</v>
      </c>
      <c r="G34" s="35" t="s">
        <v>58</v>
      </c>
      <c r="H34" s="34" t="s">
        <v>59</v>
      </c>
      <c r="I34" s="36" t="s">
        <v>60</v>
      </c>
      <c r="J34" s="34" t="s">
        <v>61</v>
      </c>
      <c r="K34" s="33" t="s">
        <v>62</v>
      </c>
      <c r="L34" s="34" t="s">
        <v>69</v>
      </c>
      <c r="M34" s="34" t="s">
        <v>77</v>
      </c>
      <c r="N34" s="37" t="s">
        <v>109</v>
      </c>
      <c r="O34" s="37"/>
      <c r="P34" s="34" t="s">
        <v>65</v>
      </c>
      <c r="Q34" s="39"/>
      <c r="R34" s="55">
        <v>8.73</v>
      </c>
      <c r="S34" s="34" t="s">
        <v>66</v>
      </c>
      <c r="T34" s="41">
        <v>60</v>
      </c>
      <c r="U34" s="41">
        <v>31.5</v>
      </c>
      <c r="V34" s="41">
        <v>22</v>
      </c>
      <c r="W34" s="42"/>
      <c r="X34" s="10">
        <v>4</v>
      </c>
      <c r="Y34" s="43">
        <f t="shared" si="0"/>
        <v>4.1579999999999999E-2</v>
      </c>
      <c r="Z34" s="44">
        <v>65</v>
      </c>
      <c r="AA34" s="45">
        <f t="shared" si="1"/>
        <v>6253.0062530062532</v>
      </c>
      <c r="AB34" s="46">
        <v>3500</v>
      </c>
      <c r="AC34" s="47">
        <f t="shared" si="2"/>
        <v>0.55973076923076925</v>
      </c>
      <c r="AD34" s="33" t="s">
        <v>67</v>
      </c>
      <c r="AE34" s="48">
        <v>0.125</v>
      </c>
      <c r="AF34" s="47">
        <f t="shared" si="3"/>
        <v>1.0912500000000001</v>
      </c>
      <c r="AG34" s="47">
        <f t="shared" si="4"/>
        <v>10.380980769230771</v>
      </c>
      <c r="AH34" s="49">
        <v>0.05</v>
      </c>
      <c r="AI34" s="50">
        <f t="shared" si="5"/>
        <v>1.1134999999999999</v>
      </c>
      <c r="AJ34" s="49">
        <v>0.08</v>
      </c>
      <c r="AK34" s="50">
        <f t="shared" si="6"/>
        <v>1.7816000000000001</v>
      </c>
      <c r="AL34" s="49">
        <v>0.1</v>
      </c>
      <c r="AM34" s="50">
        <f t="shared" si="7"/>
        <v>2.2269999999999999</v>
      </c>
      <c r="AN34" s="49">
        <v>0.1</v>
      </c>
      <c r="AO34" s="50">
        <f t="shared" si="8"/>
        <v>2.2269999999999999</v>
      </c>
      <c r="AP34" s="49">
        <v>7.0000000000000007E-2</v>
      </c>
      <c r="AQ34" s="50">
        <f t="shared" si="9"/>
        <v>1.5589000000000002</v>
      </c>
      <c r="AR34" s="49">
        <v>0</v>
      </c>
      <c r="AS34" s="50">
        <f t="shared" si="10"/>
        <v>0</v>
      </c>
      <c r="AT34" s="49">
        <v>0</v>
      </c>
      <c r="AU34" s="50">
        <f t="shared" si="11"/>
        <v>0</v>
      </c>
      <c r="AV34" s="50">
        <f t="shared" si="12"/>
        <v>8.9079999999999995</v>
      </c>
      <c r="AW34" s="50">
        <f t="shared" si="13"/>
        <v>19.288980769230768</v>
      </c>
      <c r="AX34" s="51">
        <f t="shared" si="14"/>
        <v>0.13385807053296953</v>
      </c>
      <c r="AY34" s="52">
        <v>22.27</v>
      </c>
      <c r="AZ34" s="53">
        <v>39.99</v>
      </c>
      <c r="BA34" s="51">
        <f t="shared" si="15"/>
        <v>0.44311077769442364</v>
      </c>
      <c r="BB34" s="54"/>
      <c r="BC34" s="50">
        <f t="shared" si="16"/>
        <v>0</v>
      </c>
      <c r="BD34" s="50">
        <f t="shared" si="17"/>
        <v>0</v>
      </c>
    </row>
    <row r="35" spans="1:56">
      <c r="A35" s="32">
        <v>34</v>
      </c>
      <c r="B35" s="33"/>
      <c r="C35" s="33"/>
      <c r="D35" s="34" t="s">
        <v>1</v>
      </c>
      <c r="E35" s="33"/>
      <c r="F35" s="34" t="s">
        <v>3</v>
      </c>
      <c r="G35" s="35" t="s">
        <v>58</v>
      </c>
      <c r="H35" s="34" t="s">
        <v>59</v>
      </c>
      <c r="I35" s="36" t="s">
        <v>60</v>
      </c>
      <c r="J35" s="34" t="s">
        <v>61</v>
      </c>
      <c r="K35" s="33" t="s">
        <v>62</v>
      </c>
      <c r="L35" s="34" t="s">
        <v>70</v>
      </c>
      <c r="M35" s="34" t="s">
        <v>77</v>
      </c>
      <c r="N35" s="37" t="s">
        <v>110</v>
      </c>
      <c r="O35" s="37"/>
      <c r="P35" s="34" t="s">
        <v>65</v>
      </c>
      <c r="Q35" s="39"/>
      <c r="R35" s="55">
        <v>9.85</v>
      </c>
      <c r="S35" s="34" t="s">
        <v>66</v>
      </c>
      <c r="T35" s="41">
        <v>60</v>
      </c>
      <c r="U35" s="41">
        <v>31.5</v>
      </c>
      <c r="V35" s="41">
        <v>25</v>
      </c>
      <c r="W35" s="42"/>
      <c r="X35" s="10">
        <v>4</v>
      </c>
      <c r="Y35" s="43">
        <f t="shared" si="0"/>
        <v>4.725E-2</v>
      </c>
      <c r="Z35" s="44">
        <v>65</v>
      </c>
      <c r="AA35" s="45">
        <f t="shared" si="1"/>
        <v>5502.6455026455023</v>
      </c>
      <c r="AB35" s="46">
        <v>3500</v>
      </c>
      <c r="AC35" s="47">
        <f t="shared" si="2"/>
        <v>0.63605769230769238</v>
      </c>
      <c r="AD35" s="33" t="s">
        <v>67</v>
      </c>
      <c r="AE35" s="48">
        <v>0.125</v>
      </c>
      <c r="AF35" s="47">
        <f t="shared" si="3"/>
        <v>1.23125</v>
      </c>
      <c r="AG35" s="47">
        <f t="shared" si="4"/>
        <v>11.717307692307692</v>
      </c>
      <c r="AH35" s="49">
        <v>0.05</v>
      </c>
      <c r="AI35" s="50">
        <f t="shared" si="5"/>
        <v>1.2530000000000001</v>
      </c>
      <c r="AJ35" s="49">
        <v>0.08</v>
      </c>
      <c r="AK35" s="50">
        <f t="shared" si="6"/>
        <v>2.0047999999999999</v>
      </c>
      <c r="AL35" s="49">
        <v>0.1</v>
      </c>
      <c r="AM35" s="50">
        <f t="shared" si="7"/>
        <v>2.5060000000000002</v>
      </c>
      <c r="AN35" s="49">
        <v>0.1</v>
      </c>
      <c r="AO35" s="50">
        <f t="shared" si="8"/>
        <v>2.5060000000000002</v>
      </c>
      <c r="AP35" s="49">
        <v>7.0000000000000007E-2</v>
      </c>
      <c r="AQ35" s="50">
        <f t="shared" si="9"/>
        <v>1.7542</v>
      </c>
      <c r="AR35" s="49">
        <v>0</v>
      </c>
      <c r="AS35" s="50">
        <f t="shared" si="10"/>
        <v>0</v>
      </c>
      <c r="AT35" s="49">
        <v>0</v>
      </c>
      <c r="AU35" s="50">
        <f t="shared" si="11"/>
        <v>0</v>
      </c>
      <c r="AV35" s="50">
        <f t="shared" si="12"/>
        <v>10.024000000000001</v>
      </c>
      <c r="AW35" s="50">
        <f t="shared" si="13"/>
        <v>21.741307692307693</v>
      </c>
      <c r="AX35" s="51">
        <f t="shared" si="14"/>
        <v>0.13242986064215106</v>
      </c>
      <c r="AY35" s="52">
        <v>25.06</v>
      </c>
      <c r="AZ35" s="53">
        <v>44.99</v>
      </c>
      <c r="BA35" s="51">
        <f t="shared" si="15"/>
        <v>0.44298733051789291</v>
      </c>
      <c r="BB35" s="54"/>
      <c r="BC35" s="50">
        <f t="shared" si="16"/>
        <v>0</v>
      </c>
      <c r="BD35" s="50">
        <f t="shared" si="17"/>
        <v>0</v>
      </c>
    </row>
    <row r="36" spans="1:56">
      <c r="A36" s="32">
        <v>35</v>
      </c>
      <c r="B36" s="33"/>
      <c r="C36" s="33"/>
      <c r="D36" s="34" t="s">
        <v>1</v>
      </c>
      <c r="E36" s="33"/>
      <c r="F36" s="34" t="s">
        <v>3</v>
      </c>
      <c r="G36" s="35" t="s">
        <v>58</v>
      </c>
      <c r="H36" s="34" t="s">
        <v>59</v>
      </c>
      <c r="I36" s="36" t="s">
        <v>60</v>
      </c>
      <c r="J36" s="34" t="s">
        <v>61</v>
      </c>
      <c r="K36" s="33" t="s">
        <v>62</v>
      </c>
      <c r="L36" s="34" t="s">
        <v>71</v>
      </c>
      <c r="M36" s="34" t="s">
        <v>77</v>
      </c>
      <c r="N36" s="37" t="s">
        <v>111</v>
      </c>
      <c r="O36" s="37"/>
      <c r="P36" s="34" t="s">
        <v>65</v>
      </c>
      <c r="Q36" s="39"/>
      <c r="R36" s="55">
        <v>11.47</v>
      </c>
      <c r="S36" s="34" t="s">
        <v>66</v>
      </c>
      <c r="T36" s="41">
        <v>60</v>
      </c>
      <c r="U36" s="41">
        <v>31.5</v>
      </c>
      <c r="V36" s="41">
        <v>30</v>
      </c>
      <c r="W36" s="42"/>
      <c r="X36" s="10">
        <v>4</v>
      </c>
      <c r="Y36" s="43">
        <f t="shared" si="0"/>
        <v>5.67E-2</v>
      </c>
      <c r="Z36" s="44">
        <v>65</v>
      </c>
      <c r="AA36" s="45">
        <f t="shared" si="1"/>
        <v>4585.5379188712523</v>
      </c>
      <c r="AB36" s="46">
        <v>3500</v>
      </c>
      <c r="AC36" s="47">
        <f t="shared" si="2"/>
        <v>0.76326923076923081</v>
      </c>
      <c r="AD36" s="33" t="s">
        <v>67</v>
      </c>
      <c r="AE36" s="48">
        <v>0.125</v>
      </c>
      <c r="AF36" s="47">
        <f t="shared" si="3"/>
        <v>1.4337500000000001</v>
      </c>
      <c r="AG36" s="47">
        <f t="shared" si="4"/>
        <v>13.667019230769231</v>
      </c>
      <c r="AH36" s="49">
        <v>0.05</v>
      </c>
      <c r="AI36" s="50">
        <f t="shared" si="5"/>
        <v>1.3920000000000001</v>
      </c>
      <c r="AJ36" s="49">
        <v>0.08</v>
      </c>
      <c r="AK36" s="50">
        <f t="shared" si="6"/>
        <v>2.2271999999999998</v>
      </c>
      <c r="AL36" s="49">
        <v>0.1</v>
      </c>
      <c r="AM36" s="50">
        <f t="shared" si="7"/>
        <v>2.7840000000000003</v>
      </c>
      <c r="AN36" s="49">
        <v>0.1</v>
      </c>
      <c r="AO36" s="50">
        <f t="shared" si="8"/>
        <v>2.7840000000000003</v>
      </c>
      <c r="AP36" s="49">
        <v>7.0000000000000007E-2</v>
      </c>
      <c r="AQ36" s="50">
        <f t="shared" si="9"/>
        <v>1.9488000000000001</v>
      </c>
      <c r="AR36" s="49">
        <v>0</v>
      </c>
      <c r="AS36" s="50">
        <f t="shared" si="10"/>
        <v>0</v>
      </c>
      <c r="AT36" s="49">
        <v>0</v>
      </c>
      <c r="AU36" s="50">
        <f t="shared" si="11"/>
        <v>0</v>
      </c>
      <c r="AV36" s="50">
        <f t="shared" si="12"/>
        <v>11.136000000000001</v>
      </c>
      <c r="AW36" s="50">
        <f t="shared" si="13"/>
        <v>24.80301923076923</v>
      </c>
      <c r="AX36" s="51">
        <f t="shared" si="14"/>
        <v>0.1090869529177719</v>
      </c>
      <c r="AY36" s="52">
        <v>27.84</v>
      </c>
      <c r="AZ36" s="53">
        <v>49.99</v>
      </c>
      <c r="BA36" s="51">
        <f t="shared" si="15"/>
        <v>0.44308861772354474</v>
      </c>
      <c r="BB36" s="54"/>
      <c r="BC36" s="50">
        <f t="shared" si="16"/>
        <v>0</v>
      </c>
      <c r="BD36" s="50">
        <f t="shared" si="17"/>
        <v>0</v>
      </c>
    </row>
    <row r="37" spans="1:56" s="1" customFormat="1" ht="15.75" thickBot="1">
      <c r="A37" s="56">
        <v>36</v>
      </c>
      <c r="B37" s="57"/>
      <c r="C37" s="57"/>
      <c r="D37" s="58" t="s">
        <v>1</v>
      </c>
      <c r="E37" s="57"/>
      <c r="F37" s="58" t="s">
        <v>3</v>
      </c>
      <c r="G37" s="59" t="s">
        <v>58</v>
      </c>
      <c r="H37" s="58" t="s">
        <v>59</v>
      </c>
      <c r="I37" s="60" t="s">
        <v>60</v>
      </c>
      <c r="J37" s="58" t="s">
        <v>61</v>
      </c>
      <c r="K37" s="57" t="s">
        <v>62</v>
      </c>
      <c r="L37" s="58" t="s">
        <v>72</v>
      </c>
      <c r="M37" s="58" t="s">
        <v>77</v>
      </c>
      <c r="N37" s="61" t="s">
        <v>112</v>
      </c>
      <c r="O37" s="61"/>
      <c r="P37" s="58" t="s">
        <v>65</v>
      </c>
      <c r="Q37" s="63"/>
      <c r="R37" s="64">
        <v>11.47</v>
      </c>
      <c r="S37" s="58" t="s">
        <v>66</v>
      </c>
      <c r="T37" s="65">
        <v>60</v>
      </c>
      <c r="U37" s="65">
        <v>31.5</v>
      </c>
      <c r="V37" s="65">
        <v>30</v>
      </c>
      <c r="W37" s="66"/>
      <c r="X37" s="67">
        <v>4</v>
      </c>
      <c r="Y37" s="68">
        <f t="shared" si="0"/>
        <v>5.67E-2</v>
      </c>
      <c r="Z37" s="69">
        <v>65</v>
      </c>
      <c r="AA37" s="70">
        <f t="shared" si="1"/>
        <v>4585.5379188712523</v>
      </c>
      <c r="AB37" s="71">
        <v>3500</v>
      </c>
      <c r="AC37" s="72">
        <f t="shared" si="2"/>
        <v>0.76326923076923081</v>
      </c>
      <c r="AD37" s="57" t="s">
        <v>67</v>
      </c>
      <c r="AE37" s="73">
        <v>0.125</v>
      </c>
      <c r="AF37" s="72">
        <f t="shared" si="3"/>
        <v>1.4337500000000001</v>
      </c>
      <c r="AG37" s="72">
        <f t="shared" si="4"/>
        <v>13.667019230769231</v>
      </c>
      <c r="AH37" s="74">
        <v>0.05</v>
      </c>
      <c r="AI37" s="75">
        <f t="shared" si="5"/>
        <v>1.5315000000000001</v>
      </c>
      <c r="AJ37" s="74">
        <v>0.08</v>
      </c>
      <c r="AK37" s="75">
        <f t="shared" si="6"/>
        <v>2.4504000000000001</v>
      </c>
      <c r="AL37" s="74">
        <v>0.1</v>
      </c>
      <c r="AM37" s="75">
        <f t="shared" si="7"/>
        <v>3.0630000000000002</v>
      </c>
      <c r="AN37" s="74">
        <v>0.1</v>
      </c>
      <c r="AO37" s="75">
        <f t="shared" si="8"/>
        <v>3.0630000000000002</v>
      </c>
      <c r="AP37" s="74">
        <v>7.0000000000000007E-2</v>
      </c>
      <c r="AQ37" s="75">
        <f t="shared" si="9"/>
        <v>2.1441000000000003</v>
      </c>
      <c r="AR37" s="74">
        <v>0</v>
      </c>
      <c r="AS37" s="75">
        <f t="shared" si="10"/>
        <v>0</v>
      </c>
      <c r="AT37" s="74">
        <v>0</v>
      </c>
      <c r="AU37" s="75">
        <f t="shared" si="11"/>
        <v>0</v>
      </c>
      <c r="AV37" s="75">
        <f t="shared" si="12"/>
        <v>12.252000000000001</v>
      </c>
      <c r="AW37" s="75">
        <f t="shared" si="13"/>
        <v>25.91901923076923</v>
      </c>
      <c r="AX37" s="76">
        <f t="shared" si="14"/>
        <v>0.15380283281850374</v>
      </c>
      <c r="AY37" s="77">
        <v>30.63</v>
      </c>
      <c r="AZ37" s="78">
        <v>54.99</v>
      </c>
      <c r="BA37" s="76">
        <f t="shared" si="15"/>
        <v>0.4429896344789962</v>
      </c>
      <c r="BB37" s="79"/>
      <c r="BC37" s="75">
        <f t="shared" si="16"/>
        <v>0</v>
      </c>
      <c r="BD37" s="75">
        <f t="shared" si="17"/>
        <v>0</v>
      </c>
    </row>
  </sheetData>
  <sheetProtection insertRows="0" deleteRows="0" sort="0"/>
  <protectedRanges>
    <protectedRange sqref="L38:AY174 M2:M13 O2:P13 M14:P25 AC2:AX25 A2:J25 A38:J174 BA2:BA25 X2:AA25 R2:V25" name="Range1"/>
    <protectedRange sqref="AB2:AB25" name="Range1_3"/>
    <protectedRange sqref="BB2:BB25" name="Range1_6"/>
    <protectedRange sqref="Q2:Q25" name="Range1_8"/>
    <protectedRange sqref="K2:K25 K38:K199" name="Range1_1"/>
  </protectedRanges>
  <autoFilter ref="A1:BD37"/>
  <phoneticPr fontId="135" type="noConversion"/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1" master="" otherUserPermission="visible">
    <arrUserId title="区域1_1" rangeCreator="" othersAccessPermission="edit"/>
  </rangeList>
  <rangeList sheetStid="106" master="" otherUserPermission="visible">
    <arrUserId title="Range1" rangeCreator="" othersAccessPermission="edit"/>
    <arrUserId title="Range1_3" rangeCreator="" othersAccessPermission="edit"/>
    <arrUserId title="Range1_6" rangeCreator="" othersAccessPermission="edit"/>
    <arrUserId title="Range1_8" rangeCreator="" othersAccessPermission="edit"/>
    <arrUserId title="Range1_1" rangeCreator="" othersAccessPermission="edit"/>
  </rangeList>
  <rangeList sheetStid="76" master="" otherUserPermission="visible">
    <arrUserId title="区域1_1" rangeCreator="" othersAccessPermission="edit"/>
    <arrUserId title="Range1" rangeCreator="" othersAccessPermission="edit"/>
  </rangeList>
  <rangeList sheetStid="104" master="" otherUserPermission="visible"/>
  <rangeList sheetStid="105" master="" otherUserPermission="visible"/>
  <rangeList sheetStid="100" master="" otherUserPermission="visible"/>
  <rangeList sheetStid="97" master="" otherUserPermission="visible"/>
  <rangeList sheetStid="98" master="" otherUserPermission="visible"/>
  <rangeList sheetStid="99" master="" otherUserPermission="visible"/>
  <rangeList sheetStid="96" master="" otherUserPermission="visible"/>
  <rangeList sheetStid="95" master="" otherUserPermission="visible"/>
  <rangeList sheetStid="94" master="" otherUserPermission="visible"/>
  <rangeList sheetStid="92" master="" otherUserPermission="visible"/>
  <rangeList sheetStid="91" master="" otherUserPermission="visible"/>
  <rangeList sheetStid="90" master="" otherUserPermission="visible"/>
  <rangeList sheetStid="88" master="" otherUserPermission="visible"/>
  <rangeList sheetStid="86" master="" otherUserPermission="visible"/>
  <rangeList sheetStid="83" master="" otherUserPermission="visible"/>
  <rangeList sheetStid="84" master="" otherUserPermission="visible"/>
  <rangeList sheetStid="81" master="" otherUserPermission="visible"/>
  <rangeList sheetStid="82" master="" otherUserPermission="visible"/>
  <rangeList sheetStid="87" master="" otherUserPermission="visible"/>
  <rangeList sheetStid="75" master="" otherUserPermission="visible"/>
  <rangeList sheetStid="79" master="" otherUserPermission="visible"/>
  <rangeList sheetStid="74" master="" otherUserPermission="visible"/>
  <rangeList sheetStid="8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>JLA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高丽</cp:lastModifiedBy>
  <cp:lastPrinted>2011-05-05T09:28:00Z</cp:lastPrinted>
  <dcterms:created xsi:type="dcterms:W3CDTF">2008-02-29T00:01:00Z</dcterms:created>
  <dcterms:modified xsi:type="dcterms:W3CDTF">2026-04-03T08:55:19Z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542E2F8DCB4C4C6E91D29511F103B845_12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