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6096FEB2-B2ED-48CF-8403-DECDAB386C96}" xr6:coauthVersionLast="47" xr6:coauthVersionMax="47" xr10:uidLastSave="{00000000-0000-0000-0000-000000000000}"/>
  <bookViews>
    <workbookView xWindow="-120" yWindow="-120" windowWidth="29040" windowHeight="15840" tabRatio="818" xr2:uid="{00000000-000D-0000-FFFF-FFFF00000000}"/>
  </bookViews>
  <sheets>
    <sheet name="Item" sheetId="43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_cat82">#REF!</definedName>
    <definedName name="AIM">#REF!</definedName>
    <definedName name="ATTR">'[1]PT TABLE'!$B$2:$F$2</definedName>
    <definedName name="b">#REF!</definedName>
    <definedName name="bm">#REF!</definedName>
    <definedName name="brown">#REF!</definedName>
    <definedName name="CATEGORY" localSheetId="0">[2]Sheet1!$DW$2:$DW$3</definedName>
    <definedName name="CATEGORY">[3]Sheet1!$DW$2:$DW$3</definedName>
    <definedName name="CH">'[1]COMMON ATTR'!$C$4:$C$249</definedName>
    <definedName name="colour" localSheetId="0">[2]Sheet1!$EH$2:$EH$3</definedName>
    <definedName name="colour">[3]Sheet1!$EH$2:$EH$3</definedName>
    <definedName name="COLUMN">'[1]PT TABLE'!$A$2</definedName>
    <definedName name="Commitment">#REF!</definedName>
    <definedName name="dumb">#REF!</definedName>
    <definedName name="feed">#REF!</definedName>
    <definedName name="foam" localSheetId="0">[2]Sheet1!$EC$2:$EC$3</definedName>
    <definedName name="foam">[3]Sheet1!$EC$2:$EC$3</definedName>
    <definedName name="Gold1">#REF!</definedName>
    <definedName name="h">#REF!</definedName>
    <definedName name="help">#REF!</definedName>
    <definedName name="here">#REF!</definedName>
    <definedName name="i">'[4] Projected 2006 VS. 2005'!#REF!</definedName>
    <definedName name="IAN">'[5]FLASH WK 23'!$F$1:$AJ$65536</definedName>
    <definedName name="ItemInfoList">#REF!</definedName>
    <definedName name="ItemList">#REF!</definedName>
    <definedName name="katie">#REF!</definedName>
    <definedName name="KD" localSheetId="0">[2]Sheet1!$DS$2:$DS$2</definedName>
    <definedName name="KD">[3]Sheet1!$DS$2:$DS$2</definedName>
    <definedName name="M" localSheetId="0">[2]Sheet1!$EA$2:$EA$3</definedName>
    <definedName name="M">[3]Sheet1!$EA$2:$EA$3</definedName>
    <definedName name="madeline">#REF!</definedName>
    <definedName name="mal">#REF!</definedName>
    <definedName name="malpass">#REF!</definedName>
    <definedName name="mason">#REF!</definedName>
    <definedName name="mia">#REF!</definedName>
    <definedName name="mm">#REF!</definedName>
    <definedName name="mn">#REF!</definedName>
    <definedName name="ok">[6]Sheet1!$A$1:$C$65536</definedName>
    <definedName name="one">#REF!</definedName>
    <definedName name="PACK" localSheetId="0">[2]Sheet1!$EE$2:$EE$3</definedName>
    <definedName name="PACK">[3]Sheet1!$EE$2:$EE$3</definedName>
    <definedName name="PL">'[7]UNIQUE ATTR 2'!#REF!</definedName>
    <definedName name="PORT_IFF">[8]a!$A$10:$B$35</definedName>
    <definedName name="PT">'[1]PT TABLE'!$A$4:$A$42</definedName>
    <definedName name="PW">'[7]UNIQUE ATTR 2'!#REF!</definedName>
    <definedName name="RN">'[1]RN_Item Disposition'!$A$12:$A$81</definedName>
    <definedName name="ROW">'[1]PT TABLE'!$A$1</definedName>
    <definedName name="sbm">#REF!</definedName>
    <definedName name="SKU_ID">#REF!</definedName>
    <definedName name="SUB">#REF!</definedName>
    <definedName name="subcat">#REF!</definedName>
    <definedName name="suzi">[9]Sheet3!$A:$IV</definedName>
    <definedName name="suzie">#REF!</definedName>
    <definedName name="t">#REF!</definedName>
    <definedName name="three">[9]Sheet3!$A:$IV</definedName>
    <definedName name="TOTAL">#REF!</definedName>
    <definedName name="totals">#REF!</definedName>
    <definedName name="toys">#REF!</definedName>
    <definedName name="two">[9]Sheet2!$A:$IV</definedName>
    <definedName name="UNIT" localSheetId="0">[2]Sheet1!$EF$2:$EF$3</definedName>
    <definedName name="UNIT">[3]Sheet1!$EF$2:$EF$3</definedName>
    <definedName name="upc">#REF!</definedName>
    <definedName name="WD">'[7]UNIQUE ATTR 2'!#REF!</definedName>
    <definedName name="wer">#REF!</definedName>
    <definedName name="wood" localSheetId="0">[2]Sheet1!$EG$2:$EG$3</definedName>
    <definedName name="wood">[3]Sheet1!$EG$2:$EG$3</definedName>
    <definedName name="y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T7" i="43" l="1"/>
  <c r="L19" i="43"/>
  <c r="AW18" i="43"/>
  <c r="AM18" i="43"/>
  <c r="AG18" i="43"/>
  <c r="AC18" i="43"/>
  <c r="AE18" i="43" s="1"/>
  <c r="AA18" i="43"/>
  <c r="AG17" i="43"/>
  <c r="AC17" i="43"/>
  <c r="AE17" i="43" s="1"/>
  <c r="AA17" i="43"/>
  <c r="AG16" i="43"/>
  <c r="AA16" i="43"/>
  <c r="AC16" i="43" s="1"/>
  <c r="AE16" i="43" s="1"/>
  <c r="AW15" i="43"/>
  <c r="AG15" i="43"/>
  <c r="AA15" i="43"/>
  <c r="AC15" i="43" s="1"/>
  <c r="AE15" i="43" s="1"/>
  <c r="AQ15" i="43"/>
  <c r="L14" i="43"/>
  <c r="AG13" i="43"/>
  <c r="AA13" i="43"/>
  <c r="AC13" i="43" s="1"/>
  <c r="AE13" i="43" s="1"/>
  <c r="AQ13" i="43"/>
  <c r="AG12" i="43"/>
  <c r="AA12" i="43"/>
  <c r="AC12" i="43" s="1"/>
  <c r="AE12" i="43" s="1"/>
  <c r="AG11" i="43"/>
  <c r="AA11" i="43"/>
  <c r="AC11" i="43" s="1"/>
  <c r="AE11" i="43" s="1"/>
  <c r="AQ11" i="43"/>
  <c r="AG10" i="43"/>
  <c r="AA10" i="43"/>
  <c r="AC10" i="43" s="1"/>
  <c r="AE10" i="43" s="1"/>
  <c r="AQ10" i="43"/>
  <c r="L9" i="43"/>
  <c r="AG8" i="43"/>
  <c r="AA8" i="43"/>
  <c r="AC8" i="43" s="1"/>
  <c r="AE8" i="43" s="1"/>
  <c r="AG7" i="43"/>
  <c r="AA7" i="43"/>
  <c r="AC7" i="43" s="1"/>
  <c r="AE7" i="43" s="1"/>
  <c r="AQ7" i="43"/>
  <c r="AG6" i="43"/>
  <c r="AA6" i="43"/>
  <c r="AC6" i="43" s="1"/>
  <c r="AE6" i="43" s="1"/>
  <c r="L5" i="43"/>
  <c r="AW4" i="43"/>
  <c r="AG4" i="43"/>
  <c r="AC4" i="43"/>
  <c r="AE4" i="43" s="1"/>
  <c r="AA4" i="43"/>
  <c r="AG3" i="43"/>
  <c r="AA3" i="43"/>
  <c r="AC3" i="43" s="1"/>
  <c r="AE3" i="43" s="1"/>
  <c r="AW2" i="43"/>
  <c r="AG2" i="43"/>
  <c r="AA2" i="43"/>
  <c r="AC2" i="43" s="1"/>
  <c r="AE2" i="43" s="1"/>
  <c r="AM2" i="43" l="1"/>
  <c r="AK11" i="43"/>
  <c r="AT3" i="43"/>
  <c r="AT11" i="43"/>
  <c r="AW6" i="43"/>
  <c r="AQ6" i="43"/>
  <c r="AK13" i="43"/>
  <c r="AT2" i="43"/>
  <c r="AK4" i="43"/>
  <c r="AW11" i="43"/>
  <c r="AT4" i="43"/>
  <c r="BE12" i="43"/>
  <c r="AM11" i="43"/>
  <c r="AK17" i="43"/>
  <c r="AM4" i="43"/>
  <c r="AK8" i="43"/>
  <c r="AO4" i="43"/>
  <c r="AM15" i="43"/>
  <c r="AK2" i="43"/>
  <c r="AH11" i="43"/>
  <c r="AI11" i="43" s="1"/>
  <c r="AM12" i="43"/>
  <c r="AO15" i="43"/>
  <c r="AM17" i="43"/>
  <c r="BE2" i="43"/>
  <c r="BE4" i="43"/>
  <c r="AK6" i="43"/>
  <c r="BE7" i="43"/>
  <c r="AH10" i="43"/>
  <c r="AI10" i="43" s="1"/>
  <c r="AT12" i="43"/>
  <c r="AT17" i="43"/>
  <c r="AO2" i="43"/>
  <c r="AM6" i="43"/>
  <c r="AW12" i="43"/>
  <c r="AH13" i="43"/>
  <c r="AI13" i="43" s="1"/>
  <c r="AK15" i="43"/>
  <c r="AW17" i="43"/>
  <c r="AH18" i="43"/>
  <c r="AI18" i="43" s="1"/>
  <c r="AQ4" i="43"/>
  <c r="AQ12" i="43"/>
  <c r="AH12" i="43"/>
  <c r="AI12" i="43" s="1"/>
  <c r="AO7" i="43"/>
  <c r="AQ8" i="43"/>
  <c r="AH2" i="43"/>
  <c r="AI2" i="43" s="1"/>
  <c r="AH3" i="43"/>
  <c r="AI3" i="43" s="1"/>
  <c r="AH4" i="43"/>
  <c r="AI4" i="43" s="1"/>
  <c r="AK7" i="43"/>
  <c r="AW7" i="43"/>
  <c r="AK12" i="43"/>
  <c r="AQ2" i="43"/>
  <c r="AQ3" i="43"/>
  <c r="AH7" i="43"/>
  <c r="AI7" i="43" s="1"/>
  <c r="AM7" i="43"/>
  <c r="AH8" i="43"/>
  <c r="AI8" i="43" s="1"/>
  <c r="AO12" i="43"/>
  <c r="AH15" i="43"/>
  <c r="AI15" i="43" s="1"/>
  <c r="AH16" i="43"/>
  <c r="AI16" i="43" s="1"/>
  <c r="AQ16" i="43"/>
  <c r="BE11" i="43"/>
  <c r="AO11" i="43"/>
  <c r="BE18" i="43"/>
  <c r="BE17" i="43"/>
  <c r="AO18" i="43"/>
  <c r="AT15" i="43"/>
  <c r="AH17" i="43"/>
  <c r="AI17" i="43" s="1"/>
  <c r="AO17" i="43"/>
  <c r="AQ18" i="43"/>
  <c r="BE15" i="43"/>
  <c r="AQ17" i="43"/>
  <c r="AK18" i="43"/>
  <c r="AT18" i="43"/>
  <c r="AM3" i="43" l="1"/>
  <c r="AH6" i="43"/>
  <c r="AI6" i="43" s="1"/>
  <c r="AK3" i="43"/>
  <c r="AX11" i="43"/>
  <c r="AY11" i="43" s="1"/>
  <c r="AZ11" i="43" s="1"/>
  <c r="BE6" i="43"/>
  <c r="AW3" i="43"/>
  <c r="AO6" i="43"/>
  <c r="AX6" i="43" s="1"/>
  <c r="AY6" i="43" s="1"/>
  <c r="AW13" i="43"/>
  <c r="AT13" i="43"/>
  <c r="BE13" i="43"/>
  <c r="AM13" i="43"/>
  <c r="AT6" i="43"/>
  <c r="AX15" i="43"/>
  <c r="AY15" i="43" s="1"/>
  <c r="BD15" i="43" s="1"/>
  <c r="AO13" i="43"/>
  <c r="BE3" i="43"/>
  <c r="BE5" i="43" s="1"/>
  <c r="AO3" i="43"/>
  <c r="BE10" i="43"/>
  <c r="AX4" i="43"/>
  <c r="AY4" i="43" s="1"/>
  <c r="BD4" i="43" s="1"/>
  <c r="BE8" i="43"/>
  <c r="BE9" i="43" s="1"/>
  <c r="AX18" i="43"/>
  <c r="AY18" i="43" s="1"/>
  <c r="BD18" i="43" s="1"/>
  <c r="AX2" i="43"/>
  <c r="AY2" i="43" s="1"/>
  <c r="AZ2" i="43" s="1"/>
  <c r="AX17" i="43"/>
  <c r="AY17" i="43" s="1"/>
  <c r="BD17" i="43" s="1"/>
  <c r="AW8" i="43"/>
  <c r="AM8" i="43"/>
  <c r="AT8" i="43"/>
  <c r="AO8" i="43"/>
  <c r="AM10" i="43"/>
  <c r="AW10" i="43"/>
  <c r="AK10" i="43"/>
  <c r="AT10" i="43"/>
  <c r="AO10" i="43"/>
  <c r="AX12" i="43"/>
  <c r="AY12" i="43" s="1"/>
  <c r="BD12" i="43" s="1"/>
  <c r="AO16" i="43"/>
  <c r="BE16" i="43"/>
  <c r="BE19" i="43" s="1"/>
  <c r="AW16" i="43"/>
  <c r="AM16" i="43"/>
  <c r="AK16" i="43"/>
  <c r="AT16" i="43"/>
  <c r="AX7" i="43"/>
  <c r="AY7" i="43" s="1"/>
  <c r="AX13" i="43" l="1"/>
  <c r="AY13" i="43" s="1"/>
  <c r="AZ13" i="43" s="1"/>
  <c r="BE14" i="43"/>
  <c r="BD11" i="43"/>
  <c r="AX3" i="43"/>
  <c r="AY3" i="43" s="1"/>
  <c r="AZ4" i="43"/>
  <c r="AZ18" i="43"/>
  <c r="BD13" i="43"/>
  <c r="AX8" i="43"/>
  <c r="AY8" i="43" s="1"/>
  <c r="BD8" i="43" s="1"/>
  <c r="AZ15" i="43"/>
  <c r="AX10" i="43"/>
  <c r="AY10" i="43" s="1"/>
  <c r="AZ10" i="43" s="1"/>
  <c r="AZ17" i="43"/>
  <c r="BD2" i="43"/>
  <c r="AZ8" i="43"/>
  <c r="AZ12" i="43"/>
  <c r="AZ6" i="43"/>
  <c r="BD6" i="43"/>
  <c r="BD7" i="43"/>
  <c r="AZ7" i="43"/>
  <c r="BD3" i="43"/>
  <c r="AZ3" i="43"/>
  <c r="AX16" i="43"/>
  <c r="AY16" i="43" s="1"/>
  <c r="BD10" i="43" l="1"/>
  <c r="BD14" i="43" s="1"/>
  <c r="BD5" i="43"/>
  <c r="BD9" i="43"/>
  <c r="BD16" i="43"/>
  <c r="BD19" i="43" s="1"/>
  <c r="AZ16" i="4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  <author>260008</author>
  </authors>
  <commentList>
    <comment ref="AA1" authorId="0" shapeId="0" xr:uid="{00000000-0006-0000-0100-000001000000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C1" authorId="0" shapeId="0" xr:uid="{00000000-0006-0000-0100-000002000000}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E1" authorId="0" shapeId="0" xr:uid="{00000000-0006-0000-0100-000003000000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H1" authorId="0" shapeId="0" xr:uid="{00000000-0006-0000-0100-000004000000}">
      <text>
        <r>
          <rPr>
            <sz val="11"/>
            <rFont val="Calibri"/>
            <family val="2"/>
          </rPr>
          <t>[FOB Cost $ (Value)]*[Duty Rate]</t>
        </r>
      </text>
    </comment>
    <comment ref="AI1" authorId="0" shapeId="0" xr:uid="{00000000-0006-0000-0100-000005000000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K1" authorId="0" shapeId="0" xr:uid="{00000000-0006-0000-0100-000006000000}">
      <text>
        <r>
          <rPr>
            <sz val="11"/>
            <rFont val="Calibri"/>
            <family val="2"/>
          </rPr>
          <t>[JLA DI Price]*[DA %]</t>
        </r>
      </text>
    </comment>
    <comment ref="AM1" authorId="0" shapeId="0" xr:uid="{00000000-0006-0000-0100-000007000000}">
      <text>
        <r>
          <rPr>
            <sz val="11"/>
            <rFont val="Calibri"/>
            <family val="2"/>
          </rPr>
          <t>[JLA DI Price]*[Warehouse Charge %]</t>
        </r>
      </text>
    </comment>
    <comment ref="AO1" authorId="0" shapeId="0" xr:uid="{00000000-0006-0000-0100-000008000000}">
      <text>
        <r>
          <rPr>
            <sz val="11"/>
            <rFont val="Calibri"/>
            <family val="2"/>
          </rPr>
          <t>[JLA DI Price]*[Royalty %]</t>
        </r>
      </text>
    </comment>
    <comment ref="AQ1" authorId="0" shapeId="0" xr:uid="{00000000-0006-0000-0100-000009000000}">
      <text>
        <r>
          <rPr>
            <sz val="11"/>
            <rFont val="Calibri"/>
            <family val="2"/>
          </rPr>
          <t>[FOB Cost]*[AVN %]</t>
        </r>
      </text>
    </comment>
    <comment ref="AT1" authorId="0" shapeId="0" xr:uid="{00000000-0006-0000-0100-00000A000000}">
      <text>
        <r>
          <rPr>
            <sz val="11"/>
            <rFont val="Calibri"/>
            <family val="2"/>
          </rPr>
          <t>[JLA DI Price]*[Load 2 %]</t>
        </r>
      </text>
    </comment>
    <comment ref="AW1" authorId="0" shapeId="0" xr:uid="{00000000-0006-0000-0100-00000B000000}">
      <text>
        <r>
          <rPr>
            <sz val="11"/>
            <rFont val="Calibri"/>
            <family val="2"/>
          </rPr>
          <t>[JLA DI Price]*[Load 3 %]</t>
        </r>
      </text>
    </comment>
    <comment ref="AX1" authorId="0" shapeId="0" xr:uid="{00000000-0006-0000-0100-00000C000000}">
      <text>
        <r>
          <rPr>
            <sz val="11"/>
            <rFont val="Calibri"/>
            <family val="2"/>
          </rPr>
          <t>[DA $]+[Warehouse Charge $]+[Royalty $]+[AVN $]</t>
        </r>
      </text>
    </comment>
    <comment ref="AY1" authorId="0" shapeId="0" xr:uid="{00000000-0006-0000-0100-00000D000000}">
      <text>
        <r>
          <rPr>
            <sz val="11"/>
            <rFont val="Calibri"/>
            <family val="2"/>
          </rPr>
          <t>[FOB Cost $]+[Total Load $]</t>
        </r>
      </text>
    </comment>
    <comment ref="AZ1" authorId="0" shapeId="0" xr:uid="{00000000-0006-0000-0100-00000E000000}">
      <text>
        <r>
          <rPr>
            <sz val="11"/>
            <rFont val="Calibri"/>
            <family val="2"/>
          </rPr>
          <t>([JLA DI Price]-[DI Cost with Load $])/[JLA DI Price]</t>
        </r>
      </text>
    </comment>
    <comment ref="BD1" authorId="0" shapeId="0" xr:uid="{00000000-0006-0000-0100-00000F000000}">
      <text>
        <r>
          <rPr>
            <sz val="11"/>
            <rFont val="Calibri"/>
            <family val="2"/>
          </rPr>
          <t>[LDP Cost with Load $]*[Total Quantity]</t>
        </r>
      </text>
    </comment>
    <comment ref="BE1" authorId="0" shapeId="0" xr:uid="{00000000-0006-0000-0100-000010000000}">
      <text>
        <r>
          <rPr>
            <sz val="11"/>
            <rFont val="Calibri"/>
            <family val="2"/>
          </rPr>
          <t>[JLA POE Price]*[Total Quantity]</t>
        </r>
      </text>
    </comment>
    <comment ref="BC5" authorId="1" shapeId="0" xr:uid="{00000000-0006-0000-0100-000011000000}">
      <text>
        <r>
          <rPr>
            <b/>
            <sz val="9"/>
            <rFont val="宋体"/>
            <family val="3"/>
            <charset val="134"/>
          </rPr>
          <t>260008:总数/每箱6件</t>
        </r>
      </text>
    </comment>
  </commentList>
</comments>
</file>

<file path=xl/sharedStrings.xml><?xml version="1.0" encoding="utf-8"?>
<sst xmlns="http://schemas.openxmlformats.org/spreadsheetml/2006/main" count="283" uniqueCount="114">
  <si>
    <t>Brand</t>
  </si>
  <si>
    <t>Merry Moments</t>
  </si>
  <si>
    <t>SHEET/SHEET SET</t>
  </si>
  <si>
    <t>Licensor</t>
  </si>
  <si>
    <t>Line No.</t>
  </si>
  <si>
    <t>Photo</t>
  </si>
  <si>
    <t>VIN/Art No.</t>
  </si>
  <si>
    <t>Product Category</t>
  </si>
  <si>
    <t>Pattern</t>
  </si>
  <si>
    <t>Item Description</t>
  </si>
  <si>
    <t>Description-Short</t>
  </si>
  <si>
    <t>Fabrication</t>
  </si>
  <si>
    <t>Size/Spec.</t>
  </si>
  <si>
    <t>Color</t>
  </si>
  <si>
    <t>Trim</t>
  </si>
  <si>
    <t>Customer Item#</t>
  </si>
  <si>
    <t>Additional Customer Item#</t>
  </si>
  <si>
    <t>Item No.</t>
  </si>
  <si>
    <t>UPC</t>
  </si>
  <si>
    <t>Unit of Measure</t>
  </si>
  <si>
    <t xml:space="preserve">	UCCPM Price</t>
  </si>
  <si>
    <t>FOB Cost $ (Value)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</si>
  <si>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</si>
  <si>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</si>
  <si>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</si>
  <si>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</si>
  <si>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</si>
  <si>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</si>
  <si>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</si>
  <si>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</si>
  <si>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</si>
  <si>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</si>
  <si>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</si>
  <si>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</si>
  <si>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</si>
  <si>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</si>
  <si>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</si>
  <si>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</si>
  <si>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</si>
  <si>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Warehouse Charge %</t>
  </si>
  <si>
    <t>Warehouse Charge $</t>
  </si>
  <si>
    <t>Royalty %</t>
  </si>
  <si>
    <t>Royalty $</t>
  </si>
  <si>
    <t>AVN %</t>
  </si>
  <si>
    <t>AVN $</t>
  </si>
  <si>
    <t>Load 2</t>
  </si>
  <si>
    <t>Load 2 %</t>
  </si>
  <si>
    <t>Load 2 $</t>
  </si>
  <si>
    <t>Load 3</t>
  </si>
  <si>
    <t>Load 3 %</t>
  </si>
  <si>
    <t>Load 3 $</t>
  </si>
  <si>
    <t>Total Load $</t>
  </si>
  <si>
    <t>DI Cost with Load $</t>
  </si>
  <si>
    <t>JLA DI MU%</t>
  </si>
  <si>
    <t>JLA DI Price</t>
  </si>
  <si>
    <t>Additional Customer Price</t>
  </si>
  <si>
    <t>Total Quantity</t>
  </si>
  <si>
    <t>Total Cost</t>
  </si>
  <si>
    <t>Total Sales</t>
  </si>
  <si>
    <t>85gsm printed microfiber</t>
  </si>
  <si>
    <t>100% polyester 85gsm Printed Microfiber Sheet Set</t>
  </si>
  <si>
    <t>Printed Microfiber Sheets</t>
  </si>
  <si>
    <t>Twin: 66X96"/20x30"(1)/39X75+14"</t>
  </si>
  <si>
    <t>Bears</t>
  </si>
  <si>
    <t>Set</t>
  </si>
  <si>
    <t>Normal</t>
  </si>
  <si>
    <t>Lights</t>
  </si>
  <si>
    <t>Bows</t>
  </si>
  <si>
    <t>Carton</t>
  </si>
  <si>
    <t>Full: 81X96"/20x30"(2)/54X75"+14"</t>
  </si>
  <si>
    <t>Queen:90X102"/20x30"(2)/60X80"+14"</t>
  </si>
  <si>
    <t>Nutcracker</t>
  </si>
  <si>
    <t>Holly</t>
  </si>
  <si>
    <t>Stripe</t>
  </si>
  <si>
    <t>Deer</t>
  </si>
  <si>
    <t>King:108X102"/20x40"(2)/78X80"+14"</t>
  </si>
  <si>
    <t>86gsm printed microfiber</t>
  </si>
  <si>
    <t>6302.22.2020</t>
  </si>
  <si>
    <t>4069366031253</t>
    <phoneticPr fontId="56" type="noConversion"/>
  </si>
  <si>
    <t>4069366031277</t>
    <phoneticPr fontId="56" type="noConversion"/>
  </si>
  <si>
    <t>4069366031260</t>
    <phoneticPr fontId="56" type="noConversion"/>
  </si>
  <si>
    <t>4069366030867</t>
    <phoneticPr fontId="56" type="noConversion"/>
  </si>
  <si>
    <t>4069366030874</t>
    <phoneticPr fontId="56" type="noConversion"/>
  </si>
  <si>
    <t>4069366030881</t>
    <phoneticPr fontId="56" type="noConversion"/>
  </si>
  <si>
    <t>4069366030898</t>
    <phoneticPr fontId="56" type="noConversion"/>
  </si>
  <si>
    <t>4069366031284</t>
    <phoneticPr fontId="56" type="noConversion"/>
  </si>
  <si>
    <t>4069366031307</t>
    <phoneticPr fontId="56" type="noConversion"/>
  </si>
  <si>
    <t>4069366031291</t>
    <phoneticPr fontId="56" type="noConversion"/>
  </si>
  <si>
    <t>4069366031147</t>
    <phoneticPr fontId="56" type="noConversion"/>
  </si>
  <si>
    <t>4069366031154</t>
    <phoneticPr fontId="56" type="noConversion"/>
  </si>
  <si>
    <t>4069366031161</t>
    <phoneticPr fontId="56" type="noConversion"/>
  </si>
  <si>
    <t>4069366031178</t>
    <phoneticPr fontId="56" type="noConversion"/>
  </si>
  <si>
    <t>100% polyester 3pcs--85gsm Printed Microfiber Sheet Set</t>
  </si>
  <si>
    <t>100% polyester 3pcs--85gsm Printed Microfiber Sheet Set</t>
    <phoneticPr fontId="56" type="noConversion"/>
  </si>
  <si>
    <t>100% polyester 4pcs--85gsm Printed Microfiber Sheet Set</t>
  </si>
  <si>
    <t>100% polyester 4pcs--85gsm Printed Microfiber Sheet Set</t>
    <phoneticPr fontId="56" type="noConversion"/>
  </si>
  <si>
    <t>ALDI20-1934</t>
    <phoneticPr fontId="58" type="noConversion"/>
  </si>
  <si>
    <t>ALDI20-1935</t>
  </si>
  <si>
    <t>ALDI20-1936</t>
  </si>
  <si>
    <t>ALDI20-1938</t>
  </si>
  <si>
    <t>ALDI20-1939</t>
  </si>
  <si>
    <t>ALDI20-1940</t>
  </si>
  <si>
    <t>ALDI20-1942</t>
  </si>
  <si>
    <t>ALDI20-1943</t>
  </si>
  <si>
    <t>ALDI20-1944</t>
  </si>
  <si>
    <t>ALDI20-1945</t>
  </si>
  <si>
    <t>ALDI20-1947</t>
  </si>
  <si>
    <t>ALDI20-1948</t>
  </si>
  <si>
    <t>ALDI20-1949</t>
  </si>
  <si>
    <t>ALDI20-1950</t>
  </si>
  <si>
    <t>ALDI90-1937</t>
    <phoneticPr fontId="56" type="noConversion"/>
  </si>
  <si>
    <t>ALDI90-1941</t>
    <phoneticPr fontId="56" type="noConversion"/>
  </si>
  <si>
    <t>ALDI90-1946</t>
    <phoneticPr fontId="56" type="noConversion"/>
  </si>
  <si>
    <t>ALDI90-1951</t>
    <phoneticPr fontId="5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</si>
</sst>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_ &quot;￥&quot;* #,##0.00_ ;_ &quot;￥&quot;* \-#,##0.00_ ;_ &quot;￥&quot;* &quot;-&quot;??_ ;_ @_ "/>
    <numFmt numFmtId="177" formatCode="_(&quot;$&quot;* #,##0.00_);_(&quot;$&quot;* \(#,##0.00\);_(&quot;$&quot;* &quot;-&quot;??_);_(@_)"/>
    <numFmt numFmtId="178" formatCode="_(* #,##0.00_);_(* \(#,##0.00\);_(* &quot;-&quot;??_);_(@_)"/>
    <numFmt numFmtId="179" formatCode="_ \¥* #,##0.00_ ;_ \¥* \-#,##0.00_ ;_ \¥* &quot;-&quot;??_ ;_ @_ "/>
    <numFmt numFmtId="180" formatCode="&quot;$&quot;#,##0.00"/>
    <numFmt numFmtId="186" formatCode="0.0%"/>
    <numFmt numFmtId="189" formatCode="0.00_);[Red]\(0.00\)"/>
    <numFmt numFmtId="191" formatCode="0.0"/>
    <numFmt numFmtId="192" formatCode="[$$-409]#,##0.00;\-[$$-409]#,##0.00"/>
  </numFmts>
  <fonts count="59">
    <font>
      <sz val="12"/>
      <color theme="1"/>
      <name val="宋体"/>
      <charset val="134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0"/>
      <color indexed="12"/>
      <name val="Arial"/>
      <family val="2"/>
    </font>
    <font>
      <sz val="10"/>
      <color rgb="FFFF0000"/>
      <name val="Arial"/>
      <family val="2"/>
    </font>
    <font>
      <sz val="10"/>
      <color indexed="8"/>
      <name val="Arial"/>
      <family val="2"/>
    </font>
    <font>
      <b/>
      <sz val="10"/>
      <color rgb="FFFF0000"/>
      <name val="Arial"/>
      <family val="2"/>
    </font>
    <font>
      <b/>
      <i/>
      <sz val="11"/>
      <name val="Calibri"/>
      <family val="2"/>
    </font>
    <font>
      <sz val="11"/>
      <color theme="1"/>
      <name val="宋体"/>
      <family val="3"/>
      <charset val="134"/>
      <scheme val="minor"/>
    </font>
    <font>
      <sz val="12"/>
      <color indexed="8"/>
      <name val="Calibri"/>
      <family val="2"/>
    </font>
    <font>
      <sz val="10"/>
      <name val="Helv"/>
      <family val="2"/>
    </font>
    <font>
      <sz val="10"/>
      <name val="Helvetica"/>
      <family val="2"/>
    </font>
    <font>
      <sz val="11"/>
      <color indexed="8"/>
      <name val="Calibri"/>
      <family val="2"/>
    </font>
    <font>
      <sz val="11"/>
      <color indexed="8"/>
      <name val="宋体"/>
      <family val="3"/>
      <charset val="134"/>
    </font>
    <font>
      <sz val="11"/>
      <color indexed="9"/>
      <name val="Calibri"/>
      <family val="2"/>
    </font>
    <font>
      <sz val="11"/>
      <color indexed="9"/>
      <name val="宋体"/>
      <family val="3"/>
      <charset val="134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2"/>
      <name val="宋体"/>
      <family val="3"/>
      <charset val="134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2"/>
      <color indexed="8"/>
      <name val="Times New Roman"/>
      <family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2"/>
      <color indexed="8"/>
      <name val="Footlight MT Light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2"/>
      <name val="Times New Roman"/>
      <family val="1"/>
    </font>
    <font>
      <sz val="11"/>
      <color indexed="17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8"/>
      <name val="Tahoma"/>
      <family val="2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1"/>
      <color indexed="9"/>
      <name val="宋体"/>
      <family val="3"/>
      <charset val="134"/>
    </font>
    <font>
      <b/>
      <sz val="11"/>
      <color indexed="8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b/>
      <sz val="11"/>
      <color indexed="52"/>
      <name val="宋体"/>
      <family val="3"/>
      <charset val="134"/>
    </font>
    <font>
      <sz val="11"/>
      <color indexed="62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0"/>
      <name val="宋体"/>
      <family val="3"/>
      <charset val="134"/>
    </font>
    <font>
      <sz val="11"/>
      <color indexed="52"/>
      <name val="宋体"/>
      <family val="3"/>
      <charset val="134"/>
    </font>
    <font>
      <b/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0"/>
      <color theme="1"/>
      <name val="Arial"/>
      <family val="2"/>
    </font>
    <font>
      <sz val="9"/>
      <name val="宋体"/>
      <family val="3"/>
      <charset val="134"/>
    </font>
  </fonts>
  <fills count="3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143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4" fillId="0" borderId="0"/>
    <xf numFmtId="0" fontId="1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4" fillId="0" borderId="0"/>
    <xf numFmtId="0" fontId="15" fillId="0" borderId="0"/>
    <xf numFmtId="0" fontId="3" fillId="0" borderId="0"/>
    <xf numFmtId="0" fontId="9" fillId="0" borderId="0">
      <alignment vertical="top"/>
    </xf>
    <xf numFmtId="0" fontId="9" fillId="0" borderId="0">
      <alignment vertical="top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9" fillId="0" borderId="0">
      <alignment vertical="top"/>
    </xf>
    <xf numFmtId="0" fontId="9" fillId="0" borderId="0">
      <alignment vertical="top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18" fillId="23" borderId="0" applyNumberFormat="0" applyBorder="0" applyAlignment="0" applyProtection="0"/>
    <xf numFmtId="0" fontId="19" fillId="2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18" fillId="26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18" fillId="27" borderId="0" applyNumberFormat="0" applyBorder="0" applyAlignment="0" applyProtection="0"/>
    <xf numFmtId="0" fontId="20" fillId="11" borderId="0" applyNumberFormat="0" applyBorder="0" applyAlignment="0" applyProtection="0"/>
    <xf numFmtId="0" fontId="21" fillId="28" borderId="3" applyNumberFormat="0" applyAlignment="0" applyProtection="0"/>
    <xf numFmtId="0" fontId="22" fillId="29" borderId="4" applyNumberFormat="0" applyAlignment="0" applyProtection="0"/>
    <xf numFmtId="178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178" fontId="16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15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6" fontId="23" fillId="0" borderId="0" applyFont="0" applyFill="0" applyBorder="0" applyAlignment="0" applyProtection="0">
      <alignment vertical="center"/>
    </xf>
    <xf numFmtId="179" fontId="23" fillId="0" borderId="0" applyFont="0" applyFill="0" applyBorder="0" applyAlignment="0" applyProtection="0">
      <alignment vertical="center"/>
    </xf>
    <xf numFmtId="0" fontId="16" fillId="0" borderId="0"/>
    <xf numFmtId="0" fontId="24" fillId="0" borderId="0" applyNumberFormat="0" applyFill="0" applyBorder="0" applyAlignment="0" applyProtection="0"/>
    <xf numFmtId="0" fontId="25" fillId="12" borderId="0" applyNumberFormat="0" applyBorder="0" applyAlignment="0" applyProtection="0"/>
    <xf numFmtId="0" fontId="26" fillId="28" borderId="0" applyNumberFormat="0" applyBorder="0" applyAlignment="0" applyProtection="0"/>
    <xf numFmtId="0" fontId="27" fillId="0" borderId="5" applyNumberFormat="0" applyFill="0" applyAlignment="0" applyProtection="0"/>
    <xf numFmtId="0" fontId="28" fillId="0" borderId="6" applyNumberFormat="0" applyFill="0" applyAlignment="0" applyProtection="0"/>
    <xf numFmtId="0" fontId="29" fillId="0" borderId="7" applyNumberFormat="0" applyFill="0" applyAlignment="0" applyProtection="0"/>
    <xf numFmtId="0" fontId="29" fillId="0" borderId="0" applyNumberFormat="0" applyFill="0" applyBorder="0" applyAlignment="0" applyProtection="0"/>
    <xf numFmtId="0" fontId="30" fillId="15" borderId="3" applyNumberFormat="0" applyAlignment="0" applyProtection="0"/>
    <xf numFmtId="0" fontId="31" fillId="0" borderId="8" applyNumberFormat="0" applyFill="0" applyAlignment="0" applyProtection="0"/>
    <xf numFmtId="0" fontId="32" fillId="30" borderId="0" applyNumberFormat="0" applyBorder="0" applyAlignment="0" applyProtection="0"/>
    <xf numFmtId="0" fontId="3" fillId="28" borderId="0" applyNumberFormat="0" applyFont="0" applyBorder="0" applyAlignment="0" applyProtection="0"/>
    <xf numFmtId="0" fontId="3" fillId="0" borderId="0"/>
    <xf numFmtId="0" fontId="3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" fillId="0" borderId="0"/>
    <xf numFmtId="0" fontId="3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5" fillId="0" borderId="0" applyProtection="0"/>
    <xf numFmtId="0" fontId="3" fillId="0" borderId="0"/>
    <xf numFmtId="0" fontId="3" fillId="0" borderId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3" fillId="0" borderId="0"/>
    <xf numFmtId="0" fontId="3" fillId="0" borderId="0"/>
    <xf numFmtId="0" fontId="16" fillId="0" borderId="0"/>
    <xf numFmtId="0" fontId="16" fillId="0" borderId="0"/>
    <xf numFmtId="0" fontId="15" fillId="0" borderId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" fillId="0" borderId="0"/>
    <xf numFmtId="0" fontId="16" fillId="0" borderId="0"/>
    <xf numFmtId="0" fontId="16" fillId="0" borderId="0"/>
    <xf numFmtId="0" fontId="3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5" fillId="0" borderId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" fillId="0" borderId="0"/>
    <xf numFmtId="0" fontId="15" fillId="0" borderId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3" fillId="0" borderId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" fillId="0" borderId="0"/>
    <xf numFmtId="0" fontId="3" fillId="0" borderId="0"/>
    <xf numFmtId="0" fontId="3" fillId="0" borderId="0"/>
    <xf numFmtId="0" fontId="16" fillId="0" borderId="0"/>
    <xf numFmtId="0" fontId="15" fillId="0" borderId="0" applyProtection="0"/>
    <xf numFmtId="0" fontId="15" fillId="0" borderId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5" fillId="0" borderId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" fillId="0" borderId="0"/>
    <xf numFmtId="0" fontId="15" fillId="0" borderId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5" fillId="0" borderId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5" fillId="0" borderId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5" fillId="0" borderId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5" fillId="0" borderId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5" fillId="0" borderId="0" applyProtection="0"/>
    <xf numFmtId="0" fontId="15" fillId="0" borderId="0" applyProtection="0"/>
    <xf numFmtId="0" fontId="23" fillId="0" borderId="0">
      <alignment vertical="top"/>
    </xf>
    <xf numFmtId="0" fontId="3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3" fillId="0" borderId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3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6" fillId="0" borderId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3" fillId="0" borderId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3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3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" fillId="0" borderId="0"/>
    <xf numFmtId="0" fontId="3" fillId="0" borderId="0"/>
    <xf numFmtId="0" fontId="3" fillId="0" borderId="0" applyFont="0" applyFill="0" applyBorder="0" applyAlignment="0" applyProtection="0"/>
    <xf numFmtId="0" fontId="16" fillId="31" borderId="9" applyNumberFormat="0" applyFont="0" applyAlignment="0" applyProtection="0"/>
    <xf numFmtId="0" fontId="16" fillId="31" borderId="9" applyNumberFormat="0" applyFont="0" applyAlignment="0" applyProtection="0"/>
    <xf numFmtId="0" fontId="16" fillId="31" borderId="9" applyNumberFormat="0" applyFont="0" applyAlignment="0" applyProtection="0"/>
    <xf numFmtId="0" fontId="16" fillId="31" borderId="9" applyNumberFormat="0" applyFont="0" applyAlignment="0" applyProtection="0"/>
    <xf numFmtId="0" fontId="16" fillId="31" borderId="9" applyNumberFormat="0" applyFont="0" applyAlignment="0" applyProtection="0"/>
    <xf numFmtId="0" fontId="16" fillId="31" borderId="9" applyNumberFormat="0" applyFont="0" applyAlignment="0" applyProtection="0"/>
    <xf numFmtId="0" fontId="16" fillId="31" borderId="9" applyNumberFormat="0" applyFont="0" applyAlignment="0" applyProtection="0"/>
    <xf numFmtId="0" fontId="16" fillId="31" borderId="9" applyNumberFormat="0" applyFont="0" applyAlignment="0" applyProtection="0"/>
    <xf numFmtId="0" fontId="16" fillId="31" borderId="9" applyNumberFormat="0" applyFont="0" applyAlignment="0" applyProtection="0"/>
    <xf numFmtId="0" fontId="16" fillId="31" borderId="9" applyNumberFormat="0" applyFont="0" applyAlignment="0" applyProtection="0"/>
    <xf numFmtId="0" fontId="16" fillId="31" borderId="9" applyNumberFormat="0" applyFont="0" applyAlignment="0" applyProtection="0"/>
    <xf numFmtId="0" fontId="16" fillId="31" borderId="9" applyNumberFormat="0" applyFont="0" applyAlignment="0" applyProtection="0"/>
    <xf numFmtId="0" fontId="16" fillId="31" borderId="9" applyNumberFormat="0" applyFont="0" applyAlignment="0" applyProtection="0"/>
    <xf numFmtId="0" fontId="16" fillId="31" borderId="9" applyNumberFormat="0" applyFont="0" applyAlignment="0" applyProtection="0"/>
    <xf numFmtId="0" fontId="16" fillId="31" borderId="9" applyNumberFormat="0" applyFont="0" applyAlignment="0" applyProtection="0"/>
    <xf numFmtId="0" fontId="16" fillId="31" borderId="9" applyNumberFormat="0" applyFont="0" applyAlignment="0" applyProtection="0"/>
    <xf numFmtId="0" fontId="16" fillId="31" borderId="9" applyNumberFormat="0" applyFont="0" applyAlignment="0" applyProtection="0"/>
    <xf numFmtId="0" fontId="16" fillId="31" borderId="9" applyNumberFormat="0" applyFont="0" applyAlignment="0" applyProtection="0"/>
    <xf numFmtId="0" fontId="16" fillId="31" borderId="9" applyNumberFormat="0" applyFont="0" applyAlignment="0" applyProtection="0"/>
    <xf numFmtId="0" fontId="16" fillId="31" borderId="9" applyNumberFormat="0" applyFont="0" applyAlignment="0" applyProtection="0"/>
    <xf numFmtId="0" fontId="16" fillId="31" borderId="9" applyNumberFormat="0" applyFont="0" applyAlignment="0" applyProtection="0"/>
    <xf numFmtId="0" fontId="16" fillId="31" borderId="9" applyNumberFormat="0" applyFont="0" applyAlignment="0" applyProtection="0"/>
    <xf numFmtId="0" fontId="16" fillId="31" borderId="9" applyNumberFormat="0" applyFont="0" applyAlignment="0" applyProtection="0"/>
    <xf numFmtId="0" fontId="16" fillId="31" borderId="9" applyNumberFormat="0" applyFont="0" applyAlignment="0" applyProtection="0"/>
    <xf numFmtId="0" fontId="16" fillId="31" borderId="9" applyNumberFormat="0" applyFont="0" applyAlignment="0" applyProtection="0"/>
    <xf numFmtId="0" fontId="16" fillId="31" borderId="9" applyNumberFormat="0" applyFont="0" applyAlignment="0" applyProtection="0"/>
    <xf numFmtId="0" fontId="16" fillId="31" borderId="9" applyNumberFormat="0" applyFont="0" applyAlignment="0" applyProtection="0"/>
    <xf numFmtId="0" fontId="16" fillId="31" borderId="9" applyNumberFormat="0" applyFont="0" applyAlignment="0" applyProtection="0"/>
    <xf numFmtId="0" fontId="16" fillId="31" borderId="9" applyNumberFormat="0" applyFont="0" applyAlignment="0" applyProtection="0"/>
    <xf numFmtId="0" fontId="16" fillId="31" borderId="9" applyNumberFormat="0" applyFont="0" applyAlignment="0" applyProtection="0"/>
    <xf numFmtId="0" fontId="16" fillId="31" borderId="9" applyNumberFormat="0" applyFont="0" applyAlignment="0" applyProtection="0"/>
    <xf numFmtId="0" fontId="16" fillId="31" borderId="9" applyNumberFormat="0" applyFont="0" applyAlignment="0" applyProtection="0"/>
    <xf numFmtId="0" fontId="16" fillId="31" borderId="9" applyNumberFormat="0" applyFont="0" applyAlignment="0" applyProtection="0"/>
    <xf numFmtId="0" fontId="16" fillId="31" borderId="9" applyNumberFormat="0" applyFont="0" applyAlignment="0" applyProtection="0"/>
    <xf numFmtId="0" fontId="16" fillId="31" borderId="9" applyNumberFormat="0" applyFont="0" applyAlignment="0" applyProtection="0"/>
    <xf numFmtId="0" fontId="16" fillId="31" borderId="9" applyNumberFormat="0" applyFont="0" applyAlignment="0" applyProtection="0"/>
    <xf numFmtId="0" fontId="16" fillId="31" borderId="9" applyNumberFormat="0" applyFont="0" applyAlignment="0" applyProtection="0"/>
    <xf numFmtId="0" fontId="16" fillId="31" borderId="9" applyNumberFormat="0" applyFont="0" applyAlignment="0" applyProtection="0"/>
    <xf numFmtId="0" fontId="16" fillId="31" borderId="9" applyNumberFormat="0" applyFont="0" applyAlignment="0" applyProtection="0"/>
    <xf numFmtId="0" fontId="16" fillId="31" borderId="9" applyNumberFormat="0" applyFont="0" applyAlignment="0" applyProtection="0"/>
    <xf numFmtId="0" fontId="16" fillId="31" borderId="9" applyNumberFormat="0" applyFont="0" applyAlignment="0" applyProtection="0"/>
    <xf numFmtId="0" fontId="16" fillId="31" borderId="9" applyNumberFormat="0" applyFont="0" applyAlignment="0" applyProtection="0"/>
    <xf numFmtId="0" fontId="16" fillId="31" borderId="9" applyNumberFormat="0" applyFont="0" applyAlignment="0" applyProtection="0"/>
    <xf numFmtId="0" fontId="16" fillId="31" borderId="9" applyNumberFormat="0" applyFont="0" applyAlignment="0" applyProtection="0"/>
    <xf numFmtId="0" fontId="16" fillId="31" borderId="9" applyNumberFormat="0" applyFont="0" applyAlignment="0" applyProtection="0"/>
    <xf numFmtId="0" fontId="16" fillId="31" borderId="9" applyNumberFormat="0" applyFont="0" applyAlignment="0" applyProtection="0"/>
    <xf numFmtId="0" fontId="16" fillId="31" borderId="9" applyNumberFormat="0" applyFont="0" applyAlignment="0" applyProtection="0"/>
    <xf numFmtId="0" fontId="16" fillId="31" borderId="9" applyNumberFormat="0" applyFont="0" applyAlignment="0" applyProtection="0"/>
    <xf numFmtId="0" fontId="16" fillId="31" borderId="9" applyNumberFormat="0" applyFont="0" applyAlignment="0" applyProtection="0"/>
    <xf numFmtId="0" fontId="16" fillId="31" borderId="9" applyNumberFormat="0" applyFont="0" applyAlignment="0" applyProtection="0"/>
    <xf numFmtId="0" fontId="16" fillId="31" borderId="9" applyNumberFormat="0" applyFont="0" applyAlignment="0" applyProtection="0"/>
    <xf numFmtId="0" fontId="16" fillId="31" borderId="9" applyNumberFormat="0" applyFont="0" applyAlignment="0" applyProtection="0"/>
    <xf numFmtId="0" fontId="16" fillId="31" borderId="9" applyNumberFormat="0" applyFont="0" applyAlignment="0" applyProtection="0"/>
    <xf numFmtId="0" fontId="16" fillId="31" borderId="9" applyNumberFormat="0" applyFont="0" applyAlignment="0" applyProtection="0"/>
    <xf numFmtId="0" fontId="16" fillId="31" borderId="9" applyNumberFormat="0" applyFont="0" applyAlignment="0" applyProtection="0"/>
    <xf numFmtId="0" fontId="3" fillId="31" borderId="9" applyNumberFormat="0" applyFont="0" applyAlignment="0" applyProtection="0"/>
    <xf numFmtId="0" fontId="16" fillId="31" borderId="9" applyNumberFormat="0" applyFont="0" applyAlignment="0" applyProtection="0"/>
    <xf numFmtId="0" fontId="16" fillId="31" borderId="9" applyNumberFormat="0" applyFont="0" applyAlignment="0" applyProtection="0"/>
    <xf numFmtId="0" fontId="16" fillId="31" borderId="9" applyNumberFormat="0" applyFont="0" applyAlignment="0" applyProtection="0"/>
    <xf numFmtId="0" fontId="16" fillId="31" borderId="9" applyNumberFormat="0" applyFont="0" applyAlignment="0" applyProtection="0"/>
    <xf numFmtId="0" fontId="16" fillId="31" borderId="9" applyNumberFormat="0" applyFont="0" applyAlignment="0" applyProtection="0"/>
    <xf numFmtId="0" fontId="16" fillId="31" borderId="9" applyNumberFormat="0" applyFont="0" applyAlignment="0" applyProtection="0"/>
    <xf numFmtId="0" fontId="16" fillId="31" borderId="9" applyNumberFormat="0" applyFont="0" applyAlignment="0" applyProtection="0"/>
    <xf numFmtId="0" fontId="16" fillId="31" borderId="9" applyNumberFormat="0" applyFont="0" applyAlignment="0" applyProtection="0"/>
    <xf numFmtId="0" fontId="16" fillId="31" borderId="9" applyNumberFormat="0" applyFont="0" applyAlignment="0" applyProtection="0"/>
    <xf numFmtId="0" fontId="16" fillId="31" borderId="9" applyNumberFormat="0" applyFont="0" applyAlignment="0" applyProtection="0"/>
    <xf numFmtId="0" fontId="16" fillId="31" borderId="9" applyNumberFormat="0" applyFont="0" applyAlignment="0" applyProtection="0"/>
    <xf numFmtId="0" fontId="16" fillId="31" borderId="9" applyNumberFormat="0" applyFont="0" applyAlignment="0" applyProtection="0"/>
    <xf numFmtId="0" fontId="16" fillId="31" borderId="9" applyNumberFormat="0" applyFont="0" applyAlignment="0" applyProtection="0"/>
    <xf numFmtId="0" fontId="16" fillId="31" borderId="9" applyNumberFormat="0" applyFont="0" applyAlignment="0" applyProtection="0"/>
    <xf numFmtId="0" fontId="16" fillId="31" borderId="9" applyNumberFormat="0" applyFont="0" applyAlignment="0" applyProtection="0"/>
    <xf numFmtId="0" fontId="16" fillId="31" borderId="9" applyNumberFormat="0" applyFont="0" applyAlignment="0" applyProtection="0"/>
    <xf numFmtId="0" fontId="16" fillId="31" borderId="9" applyNumberFormat="0" applyFont="0" applyAlignment="0" applyProtection="0"/>
    <xf numFmtId="0" fontId="16" fillId="31" borderId="9" applyNumberFormat="0" applyFont="0" applyAlignment="0" applyProtection="0"/>
    <xf numFmtId="0" fontId="16" fillId="31" borderId="9" applyNumberFormat="0" applyFont="0" applyAlignment="0" applyProtection="0"/>
    <xf numFmtId="0" fontId="16" fillId="31" borderId="9" applyNumberFormat="0" applyFont="0" applyAlignment="0" applyProtection="0"/>
    <xf numFmtId="0" fontId="16" fillId="31" borderId="9" applyNumberFormat="0" applyFont="0" applyAlignment="0" applyProtection="0"/>
    <xf numFmtId="0" fontId="16" fillId="31" borderId="9" applyNumberFormat="0" applyFont="0" applyAlignment="0" applyProtection="0"/>
    <xf numFmtId="0" fontId="16" fillId="31" borderId="9" applyNumberFormat="0" applyFont="0" applyAlignment="0" applyProtection="0"/>
    <xf numFmtId="0" fontId="16" fillId="31" borderId="9" applyNumberFormat="0" applyFont="0" applyAlignment="0" applyProtection="0"/>
    <xf numFmtId="0" fontId="16" fillId="31" borderId="9" applyNumberFormat="0" applyFont="0" applyAlignment="0" applyProtection="0"/>
    <xf numFmtId="0" fontId="16" fillId="31" borderId="9" applyNumberFormat="0" applyFont="0" applyAlignment="0" applyProtection="0"/>
    <xf numFmtId="0" fontId="16" fillId="31" borderId="9" applyNumberFormat="0" applyFont="0" applyAlignment="0" applyProtection="0"/>
    <xf numFmtId="0" fontId="16" fillId="31" borderId="9" applyNumberFormat="0" applyFont="0" applyAlignment="0" applyProtection="0"/>
    <xf numFmtId="0" fontId="16" fillId="31" borderId="9" applyNumberFormat="0" applyFont="0" applyAlignment="0" applyProtection="0"/>
    <xf numFmtId="0" fontId="16" fillId="31" borderId="9" applyNumberFormat="0" applyFont="0" applyAlignment="0" applyProtection="0"/>
    <xf numFmtId="0" fontId="16" fillId="31" borderId="9" applyNumberFormat="0" applyFont="0" applyAlignment="0" applyProtection="0"/>
    <xf numFmtId="0" fontId="16" fillId="31" borderId="9" applyNumberFormat="0" applyFont="0" applyAlignment="0" applyProtection="0"/>
    <xf numFmtId="0" fontId="16" fillId="31" borderId="9" applyNumberFormat="0" applyFont="0" applyAlignment="0" applyProtection="0"/>
    <xf numFmtId="0" fontId="16" fillId="31" borderId="9" applyNumberFormat="0" applyFont="0" applyAlignment="0" applyProtection="0"/>
    <xf numFmtId="0" fontId="16" fillId="31" borderId="9" applyNumberFormat="0" applyFont="0" applyAlignment="0" applyProtection="0"/>
    <xf numFmtId="0" fontId="16" fillId="31" borderId="9" applyNumberFormat="0" applyFont="0" applyAlignment="0" applyProtection="0"/>
    <xf numFmtId="0" fontId="16" fillId="31" borderId="9" applyNumberFormat="0" applyFont="0" applyAlignment="0" applyProtection="0"/>
    <xf numFmtId="0" fontId="16" fillId="31" borderId="9" applyNumberFormat="0" applyFont="0" applyAlignment="0" applyProtection="0"/>
    <xf numFmtId="0" fontId="16" fillId="31" borderId="9" applyNumberFormat="0" applyFont="0" applyAlignment="0" applyProtection="0"/>
    <xf numFmtId="0" fontId="16" fillId="31" borderId="9" applyNumberFormat="0" applyFont="0" applyAlignment="0" applyProtection="0"/>
    <xf numFmtId="0" fontId="16" fillId="31" borderId="9" applyNumberFormat="0" applyFont="0" applyAlignment="0" applyProtection="0"/>
    <xf numFmtId="0" fontId="16" fillId="31" borderId="9" applyNumberFormat="0" applyFont="0" applyAlignment="0" applyProtection="0"/>
    <xf numFmtId="0" fontId="16" fillId="31" borderId="9" applyNumberFormat="0" applyFont="0" applyAlignment="0" applyProtection="0"/>
    <xf numFmtId="0" fontId="16" fillId="31" borderId="9" applyNumberFormat="0" applyFont="0" applyAlignment="0" applyProtection="0"/>
    <xf numFmtId="0" fontId="16" fillId="31" borderId="9" applyNumberFormat="0" applyFont="0" applyAlignment="0" applyProtection="0"/>
    <xf numFmtId="0" fontId="16" fillId="31" borderId="9" applyNumberFormat="0" applyFont="0" applyAlignment="0" applyProtection="0"/>
    <xf numFmtId="0" fontId="16" fillId="31" borderId="9" applyNumberFormat="0" applyFont="0" applyAlignment="0" applyProtection="0"/>
    <xf numFmtId="0" fontId="16" fillId="31" borderId="9" applyNumberFormat="0" applyFont="0" applyAlignment="0" applyProtection="0"/>
    <xf numFmtId="0" fontId="16" fillId="31" borderId="9" applyNumberFormat="0" applyFont="0" applyAlignment="0" applyProtection="0"/>
    <xf numFmtId="0" fontId="16" fillId="31" borderId="9" applyNumberFormat="0" applyFont="0" applyAlignment="0" applyProtection="0"/>
    <xf numFmtId="0" fontId="16" fillId="31" borderId="9" applyNumberFormat="0" applyFont="0" applyAlignment="0" applyProtection="0"/>
    <xf numFmtId="0" fontId="16" fillId="31" borderId="9" applyNumberFormat="0" applyFont="0" applyAlignment="0" applyProtection="0"/>
    <xf numFmtId="0" fontId="16" fillId="31" borderId="9" applyNumberFormat="0" applyFont="0" applyAlignment="0" applyProtection="0"/>
    <xf numFmtId="0" fontId="16" fillId="31" borderId="9" applyNumberFormat="0" applyFont="0" applyAlignment="0" applyProtection="0"/>
    <xf numFmtId="0" fontId="16" fillId="31" borderId="9" applyNumberFormat="0" applyFont="0" applyAlignment="0" applyProtection="0"/>
    <xf numFmtId="0" fontId="16" fillId="31" borderId="9" applyNumberFormat="0" applyFont="0" applyAlignment="0" applyProtection="0"/>
    <xf numFmtId="0" fontId="16" fillId="31" borderId="9" applyNumberFormat="0" applyFont="0" applyAlignment="0" applyProtection="0"/>
    <xf numFmtId="0" fontId="34" fillId="28" borderId="10" applyNumberForma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horizontal="left" wrapText="1"/>
    </xf>
    <xf numFmtId="0" fontId="35" fillId="0" borderId="0" applyNumberFormat="0" applyFill="0" applyBorder="0" applyAlignment="0" applyProtection="0"/>
    <xf numFmtId="0" fontId="36" fillId="0" borderId="11" applyNumberFormat="0" applyFill="0" applyAlignment="0" applyProtection="0"/>
    <xf numFmtId="0" fontId="37" fillId="0" borderId="0" applyNumberFormat="0" applyFill="0" applyBorder="0" applyAlignment="0" applyProtection="0"/>
    <xf numFmtId="0" fontId="38" fillId="0" borderId="0"/>
    <xf numFmtId="0" fontId="39" fillId="12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/>
    <xf numFmtId="0" fontId="25" fillId="12" borderId="0" applyNumberFormat="0" applyBorder="0" applyAlignment="0" applyProtection="0"/>
    <xf numFmtId="0" fontId="25" fillId="12" borderId="0" applyNumberFormat="0" applyBorder="0" applyAlignment="0" applyProtection="0"/>
    <xf numFmtId="0" fontId="40" fillId="11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12" fillId="0" borderId="0"/>
    <xf numFmtId="0" fontId="23" fillId="0" borderId="0"/>
    <xf numFmtId="0" fontId="23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3" fillId="0" borderId="0"/>
    <xf numFmtId="0" fontId="3" fillId="0" borderId="0"/>
    <xf numFmtId="0" fontId="9" fillId="0" borderId="0"/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42" fillId="0" borderId="5" applyNumberFormat="0" applyFill="0" applyAlignment="0" applyProtection="0">
      <alignment vertical="center"/>
    </xf>
    <xf numFmtId="0" fontId="42" fillId="0" borderId="5" applyNumberFormat="0" applyFill="0" applyAlignment="0" applyProtection="0">
      <alignment vertical="center"/>
    </xf>
    <xf numFmtId="0" fontId="43" fillId="0" borderId="6" applyNumberFormat="0" applyFill="0" applyAlignment="0" applyProtection="0">
      <alignment vertical="center"/>
    </xf>
    <xf numFmtId="0" fontId="43" fillId="0" borderId="6" applyNumberFormat="0" applyFill="0" applyAlignment="0" applyProtection="0">
      <alignment vertical="center"/>
    </xf>
    <xf numFmtId="0" fontId="44" fillId="0" borderId="7" applyNumberFormat="0" applyFill="0" applyAlignment="0" applyProtection="0">
      <alignment vertical="center"/>
    </xf>
    <xf numFmtId="0" fontId="44" fillId="0" borderId="7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" fillId="0" borderId="0"/>
    <xf numFmtId="0" fontId="3" fillId="0" borderId="0"/>
    <xf numFmtId="0" fontId="46" fillId="29" borderId="4" applyNumberFormat="0" applyAlignment="0" applyProtection="0">
      <alignment vertical="center"/>
    </xf>
    <xf numFmtId="0" fontId="46" fillId="29" borderId="4" applyNumberFormat="0" applyAlignment="0" applyProtection="0">
      <alignment vertical="center"/>
    </xf>
    <xf numFmtId="0" fontId="47" fillId="0" borderId="11" applyNumberFormat="0" applyFill="0" applyAlignment="0" applyProtection="0">
      <alignment vertical="center"/>
    </xf>
    <xf numFmtId="0" fontId="47" fillId="0" borderId="11" applyNumberFormat="0" applyFill="0" applyAlignment="0" applyProtection="0">
      <alignment vertical="center"/>
    </xf>
    <xf numFmtId="0" fontId="23" fillId="31" borderId="9" applyNumberFormat="0" applyFont="0" applyAlignment="0" applyProtection="0">
      <alignment vertical="center"/>
    </xf>
    <xf numFmtId="0" fontId="23" fillId="31" borderId="9" applyNumberFormat="0" applyFont="0" applyAlignment="0" applyProtection="0">
      <alignment vertical="center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2" fillId="0" borderId="0" applyFon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28" borderId="3" applyNumberFormat="0" applyAlignment="0" applyProtection="0">
      <alignment vertical="center"/>
    </xf>
    <xf numFmtId="0" fontId="50" fillId="28" borderId="3" applyNumberFormat="0" applyAlignment="0" applyProtection="0">
      <alignment vertical="center"/>
    </xf>
    <xf numFmtId="177" fontId="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0" fontId="51" fillId="15" borderId="3" applyNumberFormat="0" applyAlignment="0" applyProtection="0">
      <alignment vertical="center"/>
    </xf>
    <xf numFmtId="0" fontId="51" fillId="15" borderId="3" applyNumberFormat="0" applyAlignment="0" applyProtection="0">
      <alignment vertical="center"/>
    </xf>
    <xf numFmtId="0" fontId="52" fillId="28" borderId="10" applyNumberFormat="0" applyAlignment="0" applyProtection="0">
      <alignment vertical="center"/>
    </xf>
    <xf numFmtId="0" fontId="52" fillId="28" borderId="10" applyNumberFormat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54" fillId="0" borderId="8" applyNumberFormat="0" applyFill="0" applyAlignment="0" applyProtection="0">
      <alignment vertical="center"/>
    </xf>
    <xf numFmtId="0" fontId="54" fillId="0" borderId="8" applyNumberFormat="0" applyFill="0" applyAlignment="0" applyProtection="0">
      <alignment vertical="center"/>
    </xf>
  </cellStyleXfs>
  <cellXfs count="86">
    <xf numFmtId="0" fontId="0" fillId="0" borderId="0" xfId="0"/>
    <xf numFmtId="0" fontId="0" fillId="0" borderId="0" xfId="0" applyAlignment="1">
      <alignment wrapText="1"/>
    </xf>
    <xf numFmtId="0" fontId="3" fillId="0" borderId="1" xfId="942" applyBorder="1" applyAlignment="1">
      <alignment wrapText="1"/>
    </xf>
    <xf numFmtId="0" fontId="2" fillId="0" borderId="0" xfId="422" applyAlignment="1">
      <alignment horizontal="center" wrapText="1"/>
    </xf>
    <xf numFmtId="0" fontId="2" fillId="0" borderId="0" xfId="422" applyAlignment="1">
      <alignment wrapText="1"/>
    </xf>
    <xf numFmtId="180" fontId="2" fillId="0" borderId="0" xfId="422" applyNumberFormat="1" applyAlignment="1">
      <alignment wrapText="1"/>
    </xf>
    <xf numFmtId="191" fontId="2" fillId="0" borderId="0" xfId="422" applyNumberFormat="1" applyAlignment="1">
      <alignment wrapText="1"/>
    </xf>
    <xf numFmtId="2" fontId="2" fillId="0" borderId="0" xfId="422" applyNumberFormat="1" applyAlignment="1">
      <alignment wrapText="1"/>
    </xf>
    <xf numFmtId="1" fontId="2" fillId="0" borderId="0" xfId="422" applyNumberFormat="1" applyAlignment="1">
      <alignment wrapText="1"/>
    </xf>
    <xf numFmtId="10" fontId="2" fillId="0" borderId="0" xfId="422" applyNumberFormat="1" applyAlignment="1">
      <alignment wrapText="1"/>
    </xf>
    <xf numFmtId="0" fontId="1" fillId="0" borderId="1" xfId="422" applyFont="1" applyBorder="1" applyAlignment="1">
      <alignment horizontal="center" wrapText="1"/>
    </xf>
    <xf numFmtId="0" fontId="1" fillId="0" borderId="1" xfId="422" applyFont="1" applyBorder="1" applyAlignment="1">
      <alignment horizontal="center"/>
    </xf>
    <xf numFmtId="0" fontId="1" fillId="8" borderId="1" xfId="422" applyFont="1" applyFill="1" applyBorder="1" applyAlignment="1">
      <alignment horizontal="center"/>
    </xf>
    <xf numFmtId="0" fontId="11" fillId="8" borderId="1" xfId="422" applyFont="1" applyFill="1" applyBorder="1" applyAlignment="1">
      <alignment horizontal="center"/>
    </xf>
    <xf numFmtId="0" fontId="11" fillId="2" borderId="1" xfId="422" applyFont="1" applyFill="1" applyBorder="1" applyAlignment="1">
      <alignment horizontal="center"/>
    </xf>
    <xf numFmtId="0" fontId="1" fillId="2" borderId="1" xfId="422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5" fillId="8" borderId="1" xfId="0" applyFont="1" applyFill="1" applyBorder="1" applyAlignment="1">
      <alignment horizontal="center" wrapText="1"/>
    </xf>
    <xf numFmtId="0" fontId="1" fillId="8" borderId="1" xfId="422" applyFont="1" applyFill="1" applyBorder="1" applyAlignment="1">
      <alignment horizontal="center" wrapText="1"/>
    </xf>
    <xf numFmtId="0" fontId="1" fillId="2" borderId="1" xfId="422" applyFont="1" applyFill="1" applyBorder="1" applyAlignment="1">
      <alignment horizontal="center" wrapText="1"/>
    </xf>
    <xf numFmtId="180" fontId="1" fillId="6" borderId="2" xfId="422" applyNumberFormat="1" applyFont="1" applyFill="1" applyBorder="1" applyAlignment="1">
      <alignment horizontal="center" wrapText="1"/>
    </xf>
    <xf numFmtId="180" fontId="1" fillId="3" borderId="2" xfId="422" applyNumberFormat="1" applyFont="1" applyFill="1" applyBorder="1" applyAlignment="1">
      <alignment horizontal="center" wrapText="1"/>
    </xf>
    <xf numFmtId="0" fontId="11" fillId="0" borderId="1" xfId="422" applyFont="1" applyBorder="1" applyAlignment="1">
      <alignment horizontal="center" wrapText="1"/>
    </xf>
    <xf numFmtId="191" fontId="1" fillId="0" borderId="1" xfId="422" applyNumberFormat="1" applyFont="1" applyBorder="1" applyAlignment="1">
      <alignment horizontal="center" wrapText="1"/>
    </xf>
    <xf numFmtId="2" fontId="1" fillId="0" borderId="1" xfId="422" applyNumberFormat="1" applyFont="1" applyBorder="1" applyAlignment="1">
      <alignment horizontal="center" wrapText="1"/>
    </xf>
    <xf numFmtId="1" fontId="1" fillId="0" borderId="1" xfId="422" applyNumberFormat="1" applyFont="1" applyBorder="1" applyAlignment="1">
      <alignment horizontal="center" wrapText="1"/>
    </xf>
    <xf numFmtId="2" fontId="7" fillId="0" borderId="1" xfId="344" applyNumberFormat="1" applyFont="1" applyBorder="1" applyAlignment="1">
      <alignment wrapText="1"/>
    </xf>
    <xf numFmtId="2" fontId="4" fillId="0" borderId="1" xfId="344" applyNumberFormat="1" applyFont="1" applyBorder="1" applyAlignment="1">
      <alignment wrapText="1"/>
    </xf>
    <xf numFmtId="1" fontId="7" fillId="0" borderId="1" xfId="344" applyNumberFormat="1" applyFont="1" applyBorder="1" applyAlignment="1">
      <alignment wrapText="1"/>
    </xf>
    <xf numFmtId="180" fontId="7" fillId="0" borderId="1" xfId="344" applyNumberFormat="1" applyFont="1" applyBorder="1" applyAlignment="1">
      <alignment wrapText="1"/>
    </xf>
    <xf numFmtId="10" fontId="1" fillId="0" borderId="1" xfId="422" applyNumberFormat="1" applyFont="1" applyBorder="1" applyAlignment="1">
      <alignment horizontal="center" wrapText="1"/>
    </xf>
    <xf numFmtId="180" fontId="7" fillId="2" borderId="1" xfId="344" applyNumberFormat="1" applyFont="1" applyFill="1" applyBorder="1" applyAlignment="1">
      <alignment wrapText="1"/>
    </xf>
    <xf numFmtId="180" fontId="4" fillId="0" borderId="1" xfId="344" applyNumberFormat="1" applyFont="1" applyBorder="1" applyAlignment="1">
      <alignment wrapText="1"/>
    </xf>
    <xf numFmtId="180" fontId="7" fillId="7" borderId="1" xfId="344" applyNumberFormat="1" applyFont="1" applyFill="1" applyBorder="1" applyAlignment="1">
      <alignment wrapText="1"/>
    </xf>
    <xf numFmtId="10" fontId="7" fillId="7" borderId="1" xfId="344" applyNumberFormat="1" applyFont="1" applyFill="1" applyBorder="1" applyAlignment="1">
      <alignment wrapText="1"/>
    </xf>
    <xf numFmtId="180" fontId="4" fillId="4" borderId="1" xfId="344" applyNumberFormat="1" applyFont="1" applyFill="1" applyBorder="1" applyAlignment="1">
      <alignment wrapText="1"/>
    </xf>
    <xf numFmtId="180" fontId="5" fillId="7" borderId="1" xfId="344" applyNumberFormat="1" applyFont="1" applyFill="1" applyBorder="1" applyAlignment="1">
      <alignment wrapText="1"/>
    </xf>
    <xf numFmtId="189" fontId="3" fillId="0" borderId="1" xfId="163" applyNumberFormat="1" applyFont="1" applyFill="1" applyBorder="1" applyAlignment="1"/>
    <xf numFmtId="191" fontId="3" fillId="0" borderId="1" xfId="942" applyNumberFormat="1" applyBorder="1" applyAlignment="1">
      <alignment horizontal="center" wrapText="1"/>
    </xf>
    <xf numFmtId="0" fontId="3" fillId="0" borderId="1" xfId="422" applyFont="1" applyBorder="1" applyAlignment="1">
      <alignment horizontal="center"/>
    </xf>
    <xf numFmtId="0" fontId="3" fillId="0" borderId="1" xfId="422" applyFont="1" applyBorder="1"/>
    <xf numFmtId="192" fontId="3" fillId="0" borderId="1" xfId="422" applyNumberFormat="1" applyFont="1" applyBorder="1"/>
    <xf numFmtId="0" fontId="3" fillId="0" borderId="1" xfId="0" applyFont="1" applyBorder="1" applyAlignment="1">
      <alignment horizontal="center" vertical="center"/>
    </xf>
    <xf numFmtId="0" fontId="3" fillId="0" borderId="1" xfId="422" quotePrefix="1" applyFont="1" applyBorder="1"/>
    <xf numFmtId="180" fontId="3" fillId="0" borderId="2" xfId="422" applyNumberFormat="1" applyFont="1" applyBorder="1"/>
    <xf numFmtId="180" fontId="10" fillId="0" borderId="2" xfId="422" applyNumberFormat="1" applyFont="1" applyBorder="1"/>
    <xf numFmtId="1" fontId="3" fillId="0" borderId="1" xfId="422" applyNumberFormat="1" applyFont="1" applyBorder="1"/>
    <xf numFmtId="2" fontId="3" fillId="9" borderId="1" xfId="422" applyNumberFormat="1" applyFont="1" applyFill="1" applyBorder="1"/>
    <xf numFmtId="2" fontId="3" fillId="0" borderId="1" xfId="422" applyNumberFormat="1" applyFont="1" applyBorder="1"/>
    <xf numFmtId="1" fontId="3" fillId="9" borderId="1" xfId="422" applyNumberFormat="1" applyFont="1" applyFill="1" applyBorder="1"/>
    <xf numFmtId="3" fontId="3" fillId="0" borderId="1" xfId="422" applyNumberFormat="1" applyFont="1" applyBorder="1"/>
    <xf numFmtId="180" fontId="3" fillId="9" borderId="1" xfId="422" applyNumberFormat="1" applyFont="1" applyFill="1" applyBorder="1"/>
    <xf numFmtId="186" fontId="3" fillId="0" borderId="1" xfId="422" applyNumberFormat="1" applyFont="1" applyBorder="1"/>
    <xf numFmtId="10" fontId="3" fillId="0" borderId="1" xfId="422" applyNumberFormat="1" applyFont="1" applyBorder="1"/>
    <xf numFmtId="180" fontId="3" fillId="0" borderId="1" xfId="422" applyNumberFormat="1" applyFont="1" applyBorder="1"/>
    <xf numFmtId="10" fontId="57" fillId="9" borderId="1" xfId="1061" applyNumberFormat="1" applyFont="1" applyFill="1" applyBorder="1" applyAlignment="1"/>
    <xf numFmtId="180" fontId="4" fillId="0" borderId="1" xfId="422" applyNumberFormat="1" applyFont="1" applyBorder="1"/>
    <xf numFmtId="0" fontId="3" fillId="0" borderId="0" xfId="422" applyFont="1"/>
    <xf numFmtId="0" fontId="3" fillId="0" borderId="1" xfId="0" applyFont="1" applyBorder="1" applyAlignment="1">
      <alignment horizontal="center" vertical="center" wrapText="1"/>
    </xf>
    <xf numFmtId="0" fontId="3" fillId="0" borderId="1" xfId="422" quotePrefix="1" applyFont="1" applyBorder="1" applyAlignment="1">
      <alignment wrapText="1"/>
    </xf>
    <xf numFmtId="0" fontId="3" fillId="0" borderId="0" xfId="422" applyFont="1" applyAlignment="1">
      <alignment wrapText="1"/>
    </xf>
    <xf numFmtId="0" fontId="3" fillId="0" borderId="1" xfId="422" applyFont="1" applyBorder="1" applyAlignment="1">
      <alignment horizontal="center" vertical="center"/>
    </xf>
    <xf numFmtId="0" fontId="3" fillId="0" borderId="1" xfId="422" applyFont="1" applyBorder="1" applyAlignment="1">
      <alignment horizontal="left" vertical="center"/>
    </xf>
    <xf numFmtId="0" fontId="3" fillId="0" borderId="1" xfId="422" applyFont="1" applyBorder="1" applyAlignment="1">
      <alignment vertical="center"/>
    </xf>
    <xf numFmtId="0" fontId="3" fillId="0" borderId="1" xfId="422" quotePrefix="1" applyFont="1" applyBorder="1" applyAlignment="1">
      <alignment vertical="center" wrapText="1"/>
    </xf>
    <xf numFmtId="0" fontId="57" fillId="0" borderId="1" xfId="0" applyFont="1" applyBorder="1" applyAlignment="1">
      <alignment wrapText="1"/>
    </xf>
    <xf numFmtId="191" fontId="3" fillId="0" borderId="1" xfId="422" applyNumberFormat="1" applyFont="1" applyBorder="1" applyAlignment="1">
      <alignment horizontal="center" wrapText="1"/>
    </xf>
    <xf numFmtId="2" fontId="3" fillId="0" borderId="1" xfId="422" applyNumberFormat="1" applyFont="1" applyBorder="1" applyAlignment="1">
      <alignment wrapText="1"/>
    </xf>
    <xf numFmtId="0" fontId="57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3" fillId="5" borderId="1" xfId="422" applyFont="1" applyFill="1" applyBorder="1" applyAlignment="1">
      <alignment vertical="center"/>
    </xf>
    <xf numFmtId="0" fontId="3" fillId="5" borderId="1" xfId="0" applyFont="1" applyFill="1" applyBorder="1" applyAlignment="1">
      <alignment horizontal="center" vertical="center"/>
    </xf>
    <xf numFmtId="0" fontId="3" fillId="5" borderId="1" xfId="422" applyFont="1" applyFill="1" applyBorder="1" applyAlignment="1">
      <alignment horizontal="center" vertical="center"/>
    </xf>
    <xf numFmtId="0" fontId="3" fillId="5" borderId="1" xfId="422" applyFont="1" applyFill="1" applyBorder="1"/>
    <xf numFmtId="180" fontId="8" fillId="0" borderId="2" xfId="422" applyNumberFormat="1" applyFont="1" applyBorder="1"/>
    <xf numFmtId="191" fontId="3" fillId="0" borderId="1" xfId="942" applyNumberFormat="1" applyFont="1" applyBorder="1" applyAlignment="1">
      <alignment horizontal="center" wrapText="1"/>
    </xf>
    <xf numFmtId="189" fontId="3" fillId="0" borderId="1" xfId="422" applyNumberFormat="1" applyFont="1" applyBorder="1"/>
    <xf numFmtId="0" fontId="3" fillId="0" borderId="1" xfId="942" applyFont="1" applyBorder="1" applyAlignment="1">
      <alignment wrapText="1"/>
    </xf>
    <xf numFmtId="0" fontId="3" fillId="5" borderId="1" xfId="0" applyFont="1" applyFill="1" applyBorder="1" applyAlignment="1">
      <alignment horizontal="center" vertical="center" wrapText="1"/>
    </xf>
    <xf numFmtId="0" fontId="3" fillId="0" borderId="0" xfId="422" applyFont="1" applyAlignment="1">
      <alignment vertical="center" wrapText="1"/>
    </xf>
    <xf numFmtId="191" fontId="3" fillId="0" borderId="1" xfId="942" applyNumberFormat="1" applyFont="1" applyBorder="1" applyAlignment="1">
      <alignment horizontal="center" vertical="center" wrapText="1"/>
    </xf>
    <xf numFmtId="0" fontId="57" fillId="5" borderId="1" xfId="0" applyFont="1" applyFill="1" applyBorder="1" applyAlignment="1">
      <alignment wrapText="1"/>
    </xf>
    <xf numFmtId="180" fontId="8" fillId="0" borderId="1" xfId="422" applyNumberFormat="1" applyFont="1" applyBorder="1"/>
    <xf numFmtId="0" fontId="57" fillId="5" borderId="1" xfId="0" applyFont="1" applyFill="1" applyBorder="1" applyAlignment="1">
      <alignment horizontal="center" vertical="center" wrapText="1"/>
    </xf>
    <xf numFmtId="0" fontId="3" fillId="5" borderId="1" xfId="422" applyFont="1" applyFill="1" applyBorder="1" applyAlignment="1">
      <alignment wrapText="1"/>
    </xf>
    <xf numFmtId="0" fontId="3" fillId="0" borderId="1" xfId="422" applyFont="1" applyBorder="1" applyAlignment="1">
      <alignment horizontal="left"/>
    </xf>
  </cellXfs>
  <cellStyles count="1143">
    <cellStyle name=" 1" xfId="1" xr:uid="{00000000-0005-0000-0000-000031000000}"/>
    <cellStyle name=" 1 2" xfId="2" xr:uid="{00000000-0005-0000-0000-000032000000}"/>
    <cellStyle name="_Anna's Linen Electric 90105" xfId="3" xr:uid="{00000000-0005-0000-0000-000033000000}"/>
    <cellStyle name="_Anna's Linen Electric 90105 2" xfId="4" xr:uid="{00000000-0005-0000-0000-000034000000}"/>
    <cellStyle name="_BBB RA Manor Hamilton Window Panel Quote Sheet-06242009 to jennifer" xfId="5" xr:uid="{00000000-0005-0000-0000-000035000000}"/>
    <cellStyle name="_Blanket Division Item List Macola# and UPC#" xfId="6" xr:uid="{00000000-0005-0000-0000-000036000000}"/>
    <cellStyle name="_Blanket Division Item List Macola# and UPC# - New" xfId="7" xr:uid="{00000000-0005-0000-0000-000037000000}"/>
    <cellStyle name="_Blanket Division Item List Macola# and UPC# test" xfId="8" xr:uid="{00000000-0005-0000-0000-000038000000}"/>
    <cellStyle name="_CCD-WMCA Sheet Set 02 10 09" xfId="9" xr:uid="{00000000-0005-0000-0000-000039000000}"/>
    <cellStyle name="_CCD-WMCA Sheet Set 02 10 09 2" xfId="10" xr:uid="{00000000-0005-0000-0000-00003A000000}"/>
    <cellStyle name="_duckwall and gordman order margin review- 80701" xfId="11" xr:uid="{00000000-0005-0000-0000-00003B000000}"/>
    <cellStyle name="_duckwall and gordman order margin review- 80701_Raghuvir Flannel prices" xfId="12" xr:uid="{00000000-0005-0000-0000-00003C000000}"/>
    <cellStyle name="_Ecommerce_2011fall_cozy spun Sheet set_forecast evaluation_20110718" xfId="13" xr:uid="{00000000-0005-0000-0000-00003D000000}"/>
    <cellStyle name="_EE Furniture Quotation of HH samples-20100906" xfId="14" xr:uid="{00000000-0005-0000-0000-00003E000000}"/>
    <cellStyle name="_ET_STYLE_NoName_00_" xfId="15" xr:uid="{00000000-0005-0000-0000-00003F000000}"/>
    <cellStyle name="_ET_STYLE_NoName_00_ 2" xfId="16" xr:uid="{00000000-0005-0000-0000-000040000000}"/>
    <cellStyle name="_ET_STYLE_NoName_00__CO080506-MPD-375" xfId="17" xr:uid="{00000000-0005-0000-0000-000041000000}"/>
    <cellStyle name="_ET_STYLE_NoName_00__CO080506-MPD-375 2" xfId="18" xr:uid="{00000000-0005-0000-0000-000042000000}"/>
    <cellStyle name="_ET_STYLE_NoName_00__CO080506-MPD-500" xfId="19" xr:uid="{00000000-0005-0000-0000-000043000000}"/>
    <cellStyle name="_ET_STYLE_NoName_00__CO080506-MPD-500 2" xfId="20" xr:uid="{00000000-0005-0000-0000-000044000000}"/>
    <cellStyle name="_Fall 2009 Military Macys Home Orders to E AND E 2 25" xfId="21" xr:uid="{00000000-0005-0000-0000-000045000000}"/>
    <cellStyle name="_Fall 2009 Military Macys Home Orders to E AND E 2 25_Raghuvir Flannel prices" xfId="22" xr:uid="{00000000-0005-0000-0000-000046000000}"/>
    <cellStyle name="_Furniture Division Item List Macola# and UPC#" xfId="23" xr:uid="{00000000-0005-0000-0000-000047000000}"/>
    <cellStyle name="_HP Accent Chairs Pricing 101014" xfId="24" xr:uid="{00000000-0005-0000-0000-000048000000}"/>
    <cellStyle name="_HP Accent Chairs Pricing 101014_Ecommerce Sheet set Committment update 120902 (2)" xfId="25" xr:uid="{00000000-0005-0000-0000-000049000000}"/>
    <cellStyle name="_HP Quota from kaifa 1 Mar  2010 (2)" xfId="26" xr:uid="{00000000-0005-0000-0000-00004A000000}"/>
    <cellStyle name="_HP sample quotation100212" xfId="27" xr:uid="{00000000-0005-0000-0000-00004B000000}"/>
    <cellStyle name="_HSN Blanket  Throw  90106 complete" xfId="28" xr:uid="{00000000-0005-0000-0000-00004C000000}"/>
    <cellStyle name="_HSN Blanket  Throw  90106 complete 2" xfId="29" xr:uid="{00000000-0005-0000-0000-00004D000000}"/>
    <cellStyle name="_JLA-090613A pillow and throw (2)" xfId="30" xr:uid="{00000000-0005-0000-0000-00004E000000}"/>
    <cellStyle name="_JLA-090613A pillow and throw (2)_RTG tufted armless chair July 06 09" xfId="31" xr:uid="{00000000-0005-0000-0000-00004F000000}"/>
    <cellStyle name="_JLA-090617A pillow and throw (2)" xfId="32" xr:uid="{00000000-0005-0000-0000-000050000000}"/>
    <cellStyle name="_JLA-090617A pillow and throw (2)_RTG tufted armless chair July 06 09" xfId="33" xr:uid="{00000000-0005-0000-0000-000051000000}"/>
    <cellStyle name="_Mar 09 Market Week Blanket &amp; Throw Non-Electric" xfId="34" xr:uid="{00000000-0005-0000-0000-000052000000}"/>
    <cellStyle name="_Mar 09 Market Week Blanket &amp; Throw Non-Electric_RTG tufted armless chair July 06 09" xfId="35" xr:uid="{00000000-0005-0000-0000-000053000000}"/>
    <cellStyle name="_Quota of HP samples--kaifa--20100907" xfId="36" xr:uid="{00000000-0005-0000-0000-000054000000}"/>
    <cellStyle name="_Quota of HP samples--kaifa--20100929rvd" xfId="37" xr:uid="{00000000-0005-0000-0000-000055000000}"/>
    <cellStyle name="_QUOTATION FOR HIGH POINT SAMPLES-JINZHENG-20100907" xfId="38" xr:uid="{00000000-0005-0000-0000-000056000000}"/>
    <cellStyle name="_Quotation of HP samples--YOUBANG-20100907" xfId="39" xr:uid="{00000000-0005-0000-0000-000057000000}"/>
    <cellStyle name="_Quotation of HP samples--YOUBANG-20100907 (2)" xfId="40" xr:uid="{00000000-0005-0000-0000-000058000000}"/>
    <cellStyle name="_Quotation sheet of HP samples- Jincheng-20100907" xfId="41" xr:uid="{00000000-0005-0000-0000-000059000000}"/>
    <cellStyle name="_Quotation sheet of HP samples- Jincheng-20100907 (3)" xfId="42" xr:uid="{00000000-0005-0000-0000-00005A000000}"/>
    <cellStyle name="_SF91026 6151 6154recliner LH-250RK-F chair" xfId="43" xr:uid="{00000000-0005-0000-0000-00005B000000}"/>
    <cellStyle name="_SF91026 6151 6154recliner LH-250RK-F chair (2)" xfId="44" xr:uid="{00000000-0005-0000-0000-00005C000000}"/>
    <cellStyle name="_SF91102  manhantten copenhagen recliner LH-250RK-F chair" xfId="45" xr:uid="{00000000-0005-0000-0000-00005D000000}"/>
    <cellStyle name="_SF91120 armless chair KF0026chair 1999R-KD Chaise " xfId="46" xr:uid="{00000000-0005-0000-0000-00005E000000}"/>
    <cellStyle name="_Shopko chairs 090413" xfId="47" xr:uid="{00000000-0005-0000-0000-00005F000000}"/>
    <cellStyle name="_Shopko chairs 090413_RTG tufted armless chair July 06 09" xfId="48" xr:uid="{00000000-0005-0000-0000-000060000000}"/>
    <cellStyle name="_Sofa Mart Morris chair quotation 2010-4-9 (2)" xfId="49" xr:uid="{00000000-0005-0000-0000-000061000000}"/>
    <cellStyle name="_Sofa Mart-Accent Chair SKU" xfId="50" xr:uid="{00000000-0005-0000-0000-000062000000}"/>
    <cellStyle name="_Sofa Mart-Accent Chair SKU_USWW order and expense summary 1013" xfId="51" xr:uid="{00000000-0005-0000-0000-000063000000}"/>
    <cellStyle name="_Sofa Mart-Accent Chair SKU_USWW order and expense summary 1013_Ecommerce Sheet set Committment update 120902 (2)" xfId="52" xr:uid="{00000000-0005-0000-0000-000064000000}"/>
    <cellStyle name="_TW Home Quotation -builwell-High Point1 (2)" xfId="53" xr:uid="{00000000-0005-0000-0000-000065000000}"/>
    <cellStyle name="_TW Home Quotation -builwell-High Point2010-9-14" xfId="54" xr:uid="{00000000-0005-0000-0000-000066000000}"/>
    <cellStyle name="_TW Home Quotation -builwell-High Point2010-9-23RVD (2)" xfId="55" xr:uid="{00000000-0005-0000-0000-000067000000}"/>
    <cellStyle name="_TW Home Quotation -builwell-High Point2010-9-29RVD" xfId="56" xr:uid="{00000000-0005-0000-0000-000068000000}"/>
    <cellStyle name="_TW Home Quotation -builwell-High Point2010-9-30RVD" xfId="57" xr:uid="{00000000-0005-0000-0000-000069000000}"/>
    <cellStyle name="_TW Home Quotation -builwell-High Point2010-9-9RVD" xfId="58" xr:uid="{00000000-0005-0000-0000-00006A000000}"/>
    <cellStyle name="_TW Home Quotation of HP sample-CHUANYANG-2010-9-7" xfId="59" xr:uid="{00000000-0005-0000-0000-00006B000000}"/>
    <cellStyle name="_TW Home Quotation of HP sample-CHUANYANG-2010-9-7-" xfId="60" xr:uid="{00000000-0005-0000-0000-00006C000000}"/>
    <cellStyle name="_TW_Home_Quotation_sheet of HP samples-chairone-20100907" xfId="61" xr:uid="{00000000-0005-0000-0000-00006D000000}"/>
    <cellStyle name="_TW_Home_Quotation_sheet of HP samples-chairone-20100907 (3)" xfId="62" xr:uid="{00000000-0005-0000-0000-00006E000000}"/>
    <cellStyle name="_USWW order and expense summary 0907" xfId="63" xr:uid="{00000000-0005-0000-0000-00006F000000}"/>
    <cellStyle name="_USWW order and expense summary 1013" xfId="64" xr:uid="{00000000-0005-0000-0000-000070000000}"/>
    <cellStyle name="_Warehouse program Aug 11 09" xfId="65" xr:uid="{00000000-0005-0000-0000-000071000000}"/>
    <cellStyle name="_Warehouse program Aug 11 09_Ecommerce Sheet set Committment update 120902 (2)" xfId="66" xr:uid="{00000000-0005-0000-0000-000072000000}"/>
    <cellStyle name="_WM seasonal fleece  sheets price 91230" xfId="67" xr:uid="{00000000-0005-0000-0000-000073000000}"/>
    <cellStyle name="_WM seasonal fleece sheets price updated 100224" xfId="68" xr:uid="{00000000-0005-0000-0000-000074000000}"/>
    <cellStyle name="_WMCADI Blanket  Throw 90210" xfId="69" xr:uid="{00000000-0005-0000-0000-000075000000}"/>
    <cellStyle name="_WMCADI Blanket  Throw 90210 2" xfId="70" xr:uid="{00000000-0005-0000-0000-000076000000}"/>
    <cellStyle name="_WMCADI Blanket &amp; Throw 90210" xfId="71" xr:uid="{00000000-0005-0000-0000-000077000000}"/>
    <cellStyle name="_WMCADI Blanket &amp; Throw 90210 2" xfId="72" xr:uid="{00000000-0005-0000-0000-000078000000}"/>
    <cellStyle name="_WMCADI Blanket &amp; Throw 90327" xfId="73" xr:uid="{00000000-0005-0000-0000-000079000000}"/>
    <cellStyle name="_副本Robert Allen-Bath shower curtain quote sheet-90904" xfId="74" xr:uid="{00000000-0005-0000-0000-00007A000000}"/>
    <cellStyle name="20% - Accent1 2" xfId="75" xr:uid="{00000000-0005-0000-0000-00007B000000}"/>
    <cellStyle name="20% - Accent1 2 2" xfId="76" xr:uid="{00000000-0005-0000-0000-00007C000000}"/>
    <cellStyle name="20% - Accent2 2" xfId="77" xr:uid="{00000000-0005-0000-0000-00007D000000}"/>
    <cellStyle name="20% - Accent2 2 2" xfId="78" xr:uid="{00000000-0005-0000-0000-00007E000000}"/>
    <cellStyle name="20% - Accent3 2" xfId="79" xr:uid="{00000000-0005-0000-0000-00007F000000}"/>
    <cellStyle name="20% - Accent3 2 2" xfId="80" xr:uid="{00000000-0005-0000-0000-000080000000}"/>
    <cellStyle name="20% - Accent4 2" xfId="81" xr:uid="{00000000-0005-0000-0000-000081000000}"/>
    <cellStyle name="20% - Accent4 2 2" xfId="82" xr:uid="{00000000-0005-0000-0000-000082000000}"/>
    <cellStyle name="20% - Accent5 2" xfId="83" xr:uid="{00000000-0005-0000-0000-000083000000}"/>
    <cellStyle name="20% - Accent5 2 2" xfId="84" xr:uid="{00000000-0005-0000-0000-000084000000}"/>
    <cellStyle name="20% - Accent6 2" xfId="85" xr:uid="{00000000-0005-0000-0000-000085000000}"/>
    <cellStyle name="20% - Accent6 2 2" xfId="86" xr:uid="{00000000-0005-0000-0000-000086000000}"/>
    <cellStyle name="20% - 强调文字颜色 1 2" xfId="87" xr:uid="{00000000-0005-0000-0000-000087000000}"/>
    <cellStyle name="20% - 强调文字颜色 1 3" xfId="88" xr:uid="{00000000-0005-0000-0000-000088000000}"/>
    <cellStyle name="20% - 强调文字颜色 2 2" xfId="89" xr:uid="{00000000-0005-0000-0000-000089000000}"/>
    <cellStyle name="20% - 强调文字颜色 2 3" xfId="90" xr:uid="{00000000-0005-0000-0000-00008A000000}"/>
    <cellStyle name="20% - 强调文字颜色 3 2" xfId="91" xr:uid="{00000000-0005-0000-0000-00008B000000}"/>
    <cellStyle name="20% - 强调文字颜色 3 3" xfId="92" xr:uid="{00000000-0005-0000-0000-00008C000000}"/>
    <cellStyle name="20% - 强调文字颜色 4 2" xfId="93" xr:uid="{00000000-0005-0000-0000-00008D000000}"/>
    <cellStyle name="20% - 强调文字颜色 4 3" xfId="94" xr:uid="{00000000-0005-0000-0000-00008E000000}"/>
    <cellStyle name="20% - 强调文字颜色 5 2" xfId="95" xr:uid="{00000000-0005-0000-0000-00008F000000}"/>
    <cellStyle name="20% - 强调文字颜色 5 3" xfId="96" xr:uid="{00000000-0005-0000-0000-000090000000}"/>
    <cellStyle name="20% - 强调文字颜色 6 2" xfId="97" xr:uid="{00000000-0005-0000-0000-000091000000}"/>
    <cellStyle name="20% - 强调文字颜色 6 3" xfId="98" xr:uid="{00000000-0005-0000-0000-000092000000}"/>
    <cellStyle name="40% - Accent1 2" xfId="99" xr:uid="{00000000-0005-0000-0000-000093000000}"/>
    <cellStyle name="40% - Accent1 2 2" xfId="100" xr:uid="{00000000-0005-0000-0000-000094000000}"/>
    <cellStyle name="40% - Accent2 2" xfId="101" xr:uid="{00000000-0005-0000-0000-000095000000}"/>
    <cellStyle name="40% - Accent2 2 2" xfId="102" xr:uid="{00000000-0005-0000-0000-000096000000}"/>
    <cellStyle name="40% - Accent3 2" xfId="103" xr:uid="{00000000-0005-0000-0000-000097000000}"/>
    <cellStyle name="40% - Accent3 2 2" xfId="104" xr:uid="{00000000-0005-0000-0000-000098000000}"/>
    <cellStyle name="40% - Accent4 2" xfId="105" xr:uid="{00000000-0005-0000-0000-000099000000}"/>
    <cellStyle name="40% - Accent4 2 2" xfId="106" xr:uid="{00000000-0005-0000-0000-00009A000000}"/>
    <cellStyle name="40% - Accent5 2" xfId="107" xr:uid="{00000000-0005-0000-0000-00009B000000}"/>
    <cellStyle name="40% - Accent5 2 2" xfId="108" xr:uid="{00000000-0005-0000-0000-00009C000000}"/>
    <cellStyle name="40% - Accent6 2" xfId="109" xr:uid="{00000000-0005-0000-0000-00009D000000}"/>
    <cellStyle name="40% - Accent6 2 2" xfId="110" xr:uid="{00000000-0005-0000-0000-00009E000000}"/>
    <cellStyle name="40% - 强调文字颜色 1 2" xfId="111" xr:uid="{00000000-0005-0000-0000-00009F000000}"/>
    <cellStyle name="40% - 强调文字颜色 1 3" xfId="112" xr:uid="{00000000-0005-0000-0000-0000A0000000}"/>
    <cellStyle name="40% - 强调文字颜色 2 2" xfId="113" xr:uid="{00000000-0005-0000-0000-0000A1000000}"/>
    <cellStyle name="40% - 强调文字颜色 2 3" xfId="114" xr:uid="{00000000-0005-0000-0000-0000A2000000}"/>
    <cellStyle name="40% - 强调文字颜色 3 2" xfId="115" xr:uid="{00000000-0005-0000-0000-0000A3000000}"/>
    <cellStyle name="40% - 强调文字颜色 3 3" xfId="116" xr:uid="{00000000-0005-0000-0000-0000A4000000}"/>
    <cellStyle name="40% - 强调文字颜色 4 2" xfId="117" xr:uid="{00000000-0005-0000-0000-0000A5000000}"/>
    <cellStyle name="40% - 强调文字颜色 4 3" xfId="118" xr:uid="{00000000-0005-0000-0000-0000A6000000}"/>
    <cellStyle name="40% - 强调文字颜色 5 2" xfId="119" xr:uid="{00000000-0005-0000-0000-0000A7000000}"/>
    <cellStyle name="40% - 强调文字颜色 5 3" xfId="120" xr:uid="{00000000-0005-0000-0000-0000A8000000}"/>
    <cellStyle name="40% - 强调文字颜色 6 2" xfId="121" xr:uid="{00000000-0005-0000-0000-0000A9000000}"/>
    <cellStyle name="40% - 强调文字颜色 6 3" xfId="122" xr:uid="{00000000-0005-0000-0000-0000AA000000}"/>
    <cellStyle name="60% - Accent1 2" xfId="123" xr:uid="{00000000-0005-0000-0000-0000AB000000}"/>
    <cellStyle name="60% - Accent2 2" xfId="124" xr:uid="{00000000-0005-0000-0000-0000AC000000}"/>
    <cellStyle name="60% - Accent3 2" xfId="125" xr:uid="{00000000-0005-0000-0000-0000AD000000}"/>
    <cellStyle name="60% - Accent4 2" xfId="126" xr:uid="{00000000-0005-0000-0000-0000AE000000}"/>
    <cellStyle name="60% - Accent5 2" xfId="127" xr:uid="{00000000-0005-0000-0000-0000AF000000}"/>
    <cellStyle name="60% - Accent6 2" xfId="128" xr:uid="{00000000-0005-0000-0000-0000B0000000}"/>
    <cellStyle name="60% - 强调文字颜色 1 2" xfId="129" xr:uid="{00000000-0005-0000-0000-0000B1000000}"/>
    <cellStyle name="60% - 强调文字颜色 1 3" xfId="130" xr:uid="{00000000-0005-0000-0000-0000B2000000}"/>
    <cellStyle name="60% - 强调文字颜色 2 2" xfId="131" xr:uid="{00000000-0005-0000-0000-0000B3000000}"/>
    <cellStyle name="60% - 强调文字颜色 2 3" xfId="132" xr:uid="{00000000-0005-0000-0000-0000B4000000}"/>
    <cellStyle name="60% - 强调文字颜色 3 2" xfId="133" xr:uid="{00000000-0005-0000-0000-0000B5000000}"/>
    <cellStyle name="60% - 强调文字颜色 3 3" xfId="134" xr:uid="{00000000-0005-0000-0000-0000B6000000}"/>
    <cellStyle name="60% - 强调文字颜色 4 2" xfId="135" xr:uid="{00000000-0005-0000-0000-0000B7000000}"/>
    <cellStyle name="60% - 强调文字颜色 4 3" xfId="136" xr:uid="{00000000-0005-0000-0000-0000B8000000}"/>
    <cellStyle name="60% - 强调文字颜色 5 2" xfId="137" xr:uid="{00000000-0005-0000-0000-0000B9000000}"/>
    <cellStyle name="60% - 强调文字颜色 5 3" xfId="138" xr:uid="{00000000-0005-0000-0000-0000BA000000}"/>
    <cellStyle name="60% - 强调文字颜色 6 2" xfId="139" xr:uid="{00000000-0005-0000-0000-0000BB000000}"/>
    <cellStyle name="60% - 强调文字颜色 6 3" xfId="140" xr:uid="{00000000-0005-0000-0000-0000BC000000}"/>
    <cellStyle name="Accent1 2" xfId="141" xr:uid="{00000000-0005-0000-0000-0000BD000000}"/>
    <cellStyle name="Accent2 2" xfId="142" xr:uid="{00000000-0005-0000-0000-0000BE000000}"/>
    <cellStyle name="Accent3 2" xfId="143" xr:uid="{00000000-0005-0000-0000-0000BF000000}"/>
    <cellStyle name="Accent4 2" xfId="144" xr:uid="{00000000-0005-0000-0000-0000C0000000}"/>
    <cellStyle name="Accent5 2" xfId="145" xr:uid="{00000000-0005-0000-0000-0000C1000000}"/>
    <cellStyle name="Accent6 2" xfId="146" xr:uid="{00000000-0005-0000-0000-0000C2000000}"/>
    <cellStyle name="Bad 2" xfId="147" xr:uid="{00000000-0005-0000-0000-0000C3000000}"/>
    <cellStyle name="Calculation 2" xfId="148" xr:uid="{00000000-0005-0000-0000-0000C4000000}"/>
    <cellStyle name="Check Cell 2" xfId="149" xr:uid="{00000000-0005-0000-0000-0000C5000000}"/>
    <cellStyle name="Comma 2" xfId="150" xr:uid="{00000000-0005-0000-0000-0000C6000000}"/>
    <cellStyle name="Comma 2 2" xfId="151" xr:uid="{00000000-0005-0000-0000-0000C7000000}"/>
    <cellStyle name="Comma 2 3" xfId="152" xr:uid="{00000000-0005-0000-0000-0000C8000000}"/>
    <cellStyle name="Comma 3" xfId="153" xr:uid="{00000000-0005-0000-0000-0000C9000000}"/>
    <cellStyle name="Comma 3 2" xfId="154" xr:uid="{00000000-0005-0000-0000-0000CA000000}"/>
    <cellStyle name="Comma 4" xfId="155" xr:uid="{00000000-0005-0000-0000-0000CB000000}"/>
    <cellStyle name="Comma 5" xfId="156" xr:uid="{00000000-0005-0000-0000-0000CC000000}"/>
    <cellStyle name="Currency 2" xfId="157" xr:uid="{00000000-0005-0000-0000-0000CD000000}"/>
    <cellStyle name="Currency 2 2" xfId="158" xr:uid="{00000000-0005-0000-0000-0000CE000000}"/>
    <cellStyle name="Currency 2 3" xfId="159" xr:uid="{00000000-0005-0000-0000-0000CF000000}"/>
    <cellStyle name="Currency 21" xfId="160" xr:uid="{00000000-0005-0000-0000-0000D0000000}"/>
    <cellStyle name="Currency 3" xfId="161" xr:uid="{00000000-0005-0000-0000-0000D1000000}"/>
    <cellStyle name="Currency_Meijer WR cotton flannel sheet set  01202014 flannel quote hellen" xfId="162" xr:uid="{00000000-0005-0000-0000-0000D2000000}"/>
    <cellStyle name="Currency_Meijer WR cotton flannel sheet set  01202014 flannel quote hellen 2" xfId="163" xr:uid="{00000000-0005-0000-0000-0000D3000000}"/>
    <cellStyle name="Excel Built-in Normal" xfId="164" xr:uid="{00000000-0005-0000-0000-0000D6000000}"/>
    <cellStyle name="Explanatory Text 2" xfId="165" xr:uid="{00000000-0005-0000-0000-0000D7000000}"/>
    <cellStyle name="Good 2" xfId="166" xr:uid="{00000000-0005-0000-0000-0000D8000000}"/>
    <cellStyle name="Header" xfId="167" xr:uid="{00000000-0005-0000-0000-0000D9000000}"/>
    <cellStyle name="Heading 1 2" xfId="168" xr:uid="{00000000-0005-0000-0000-0000DA000000}"/>
    <cellStyle name="Heading 2 2" xfId="169" xr:uid="{00000000-0005-0000-0000-0000DB000000}"/>
    <cellStyle name="Heading 3 2" xfId="170" xr:uid="{00000000-0005-0000-0000-0000DC000000}"/>
    <cellStyle name="Heading 4 2" xfId="171" xr:uid="{00000000-0005-0000-0000-0000DD000000}"/>
    <cellStyle name="Input 2" xfId="172" xr:uid="{00000000-0005-0000-0000-0000DE000000}"/>
    <cellStyle name="Linked Cell 2" xfId="173" xr:uid="{00000000-0005-0000-0000-0000DF000000}"/>
    <cellStyle name="Neutral 2" xfId="174" xr:uid="{00000000-0005-0000-0000-0000E0000000}"/>
    <cellStyle name="nonIncludedStores" xfId="175" xr:uid="{00000000-0005-0000-0000-0000E1000000}"/>
    <cellStyle name="Normal 1" xfId="176" xr:uid="{00000000-0005-0000-0000-0000E2000000}"/>
    <cellStyle name="Normal 10" xfId="177" xr:uid="{00000000-0005-0000-0000-0000E3000000}"/>
    <cellStyle name="Normal 10 10" xfId="178" xr:uid="{00000000-0005-0000-0000-0000E4000000}"/>
    <cellStyle name="Normal 10 10 2" xfId="179" xr:uid="{00000000-0005-0000-0000-0000E5000000}"/>
    <cellStyle name="Normal 10 11" xfId="180" xr:uid="{00000000-0005-0000-0000-0000E6000000}"/>
    <cellStyle name="Normal 10 11 2" xfId="181" xr:uid="{00000000-0005-0000-0000-0000E7000000}"/>
    <cellStyle name="Normal 10 12" xfId="182" xr:uid="{00000000-0005-0000-0000-0000E8000000}"/>
    <cellStyle name="Normal 10 12 2" xfId="183" xr:uid="{00000000-0005-0000-0000-0000E9000000}"/>
    <cellStyle name="Normal 10 13" xfId="184" xr:uid="{00000000-0005-0000-0000-0000EA000000}"/>
    <cellStyle name="Normal 10 13 2" xfId="185" xr:uid="{00000000-0005-0000-0000-0000EB000000}"/>
    <cellStyle name="Normal 10 14" xfId="186" xr:uid="{00000000-0005-0000-0000-0000EC000000}"/>
    <cellStyle name="Normal 10 14 2" xfId="187" xr:uid="{00000000-0005-0000-0000-0000ED000000}"/>
    <cellStyle name="Normal 10 15" xfId="188" xr:uid="{00000000-0005-0000-0000-0000EE000000}"/>
    <cellStyle name="Normal 10 15 2" xfId="189" xr:uid="{00000000-0005-0000-0000-0000EF000000}"/>
    <cellStyle name="Normal 10 16" xfId="190" xr:uid="{00000000-0005-0000-0000-0000F0000000}"/>
    <cellStyle name="Normal 10 16 2" xfId="191" xr:uid="{00000000-0005-0000-0000-0000F1000000}"/>
    <cellStyle name="Normal 10 17" xfId="192" xr:uid="{00000000-0005-0000-0000-0000F2000000}"/>
    <cellStyle name="Normal 10 17 2" xfId="193" xr:uid="{00000000-0005-0000-0000-0000F3000000}"/>
    <cellStyle name="Normal 10 18" xfId="194" xr:uid="{00000000-0005-0000-0000-0000F4000000}"/>
    <cellStyle name="Normal 10 18 2" xfId="195" xr:uid="{00000000-0005-0000-0000-0000F5000000}"/>
    <cellStyle name="Normal 10 2" xfId="196" xr:uid="{00000000-0005-0000-0000-0000F6000000}"/>
    <cellStyle name="Normal 10 2 2" xfId="197" xr:uid="{00000000-0005-0000-0000-0000F7000000}"/>
    <cellStyle name="Normal 10 3" xfId="198" xr:uid="{00000000-0005-0000-0000-0000F8000000}"/>
    <cellStyle name="Normal 10 3 2" xfId="199" xr:uid="{00000000-0005-0000-0000-0000F9000000}"/>
    <cellStyle name="Normal 10 4" xfId="200" xr:uid="{00000000-0005-0000-0000-0000FA000000}"/>
    <cellStyle name="Normal 10 4 2" xfId="201" xr:uid="{00000000-0005-0000-0000-0000FB000000}"/>
    <cellStyle name="Normal 10 5" xfId="202" xr:uid="{00000000-0005-0000-0000-0000FC000000}"/>
    <cellStyle name="Normal 10 5 2" xfId="203" xr:uid="{00000000-0005-0000-0000-0000FD000000}"/>
    <cellStyle name="Normal 10 6" xfId="204" xr:uid="{00000000-0005-0000-0000-0000FE000000}"/>
    <cellStyle name="Normal 10 6 2" xfId="205" xr:uid="{00000000-0005-0000-0000-0000FF000000}"/>
    <cellStyle name="Normal 10 7" xfId="206" xr:uid="{00000000-0005-0000-0000-000000010000}"/>
    <cellStyle name="Normal 10 7 2" xfId="207" xr:uid="{00000000-0005-0000-0000-000001010000}"/>
    <cellStyle name="Normal 10 8" xfId="208" xr:uid="{00000000-0005-0000-0000-000002010000}"/>
    <cellStyle name="Normal 10 8 2" xfId="209" xr:uid="{00000000-0005-0000-0000-000003010000}"/>
    <cellStyle name="Normal 10 9" xfId="210" xr:uid="{00000000-0005-0000-0000-000004010000}"/>
    <cellStyle name="Normal 10 9 2" xfId="211" xr:uid="{00000000-0005-0000-0000-000005010000}"/>
    <cellStyle name="Normal 11" xfId="212" xr:uid="{00000000-0005-0000-0000-000006010000}"/>
    <cellStyle name="Normal 11 10" xfId="213" xr:uid="{00000000-0005-0000-0000-000007010000}"/>
    <cellStyle name="Normal 11 10 2" xfId="214" xr:uid="{00000000-0005-0000-0000-000008010000}"/>
    <cellStyle name="Normal 11 11" xfId="215" xr:uid="{00000000-0005-0000-0000-000009010000}"/>
    <cellStyle name="Normal 11 11 2" xfId="216" xr:uid="{00000000-0005-0000-0000-00000A010000}"/>
    <cellStyle name="Normal 11 12" xfId="217" xr:uid="{00000000-0005-0000-0000-00000B010000}"/>
    <cellStyle name="Normal 11 12 2" xfId="218" xr:uid="{00000000-0005-0000-0000-00000C010000}"/>
    <cellStyle name="Normal 11 13" xfId="219" xr:uid="{00000000-0005-0000-0000-00000D010000}"/>
    <cellStyle name="Normal 11 13 2" xfId="220" xr:uid="{00000000-0005-0000-0000-00000E010000}"/>
    <cellStyle name="Normal 11 14" xfId="221" xr:uid="{00000000-0005-0000-0000-00000F010000}"/>
    <cellStyle name="Normal 11 14 2" xfId="222" xr:uid="{00000000-0005-0000-0000-000010010000}"/>
    <cellStyle name="Normal 11 15" xfId="223" xr:uid="{00000000-0005-0000-0000-000011010000}"/>
    <cellStyle name="Normal 11 15 2" xfId="224" xr:uid="{00000000-0005-0000-0000-000012010000}"/>
    <cellStyle name="Normal 11 16" xfId="225" xr:uid="{00000000-0005-0000-0000-000013010000}"/>
    <cellStyle name="Normal 11 16 2" xfId="226" xr:uid="{00000000-0005-0000-0000-000014010000}"/>
    <cellStyle name="Normal 11 17" xfId="227" xr:uid="{00000000-0005-0000-0000-000015010000}"/>
    <cellStyle name="Normal 11 17 2" xfId="228" xr:uid="{00000000-0005-0000-0000-000016010000}"/>
    <cellStyle name="Normal 11 18" xfId="229" xr:uid="{00000000-0005-0000-0000-000017010000}"/>
    <cellStyle name="Normal 11 18 2" xfId="230" xr:uid="{00000000-0005-0000-0000-000018010000}"/>
    <cellStyle name="Normal 11 2" xfId="231" xr:uid="{00000000-0005-0000-0000-000019010000}"/>
    <cellStyle name="Normal 11 2 2" xfId="232" xr:uid="{00000000-0005-0000-0000-00001A010000}"/>
    <cellStyle name="Normal 11 3" xfId="233" xr:uid="{00000000-0005-0000-0000-00001B010000}"/>
    <cellStyle name="Normal 11 3 2" xfId="234" xr:uid="{00000000-0005-0000-0000-00001C010000}"/>
    <cellStyle name="Normal 11 4" xfId="235" xr:uid="{00000000-0005-0000-0000-00001D010000}"/>
    <cellStyle name="Normal 11 4 2" xfId="236" xr:uid="{00000000-0005-0000-0000-00001E010000}"/>
    <cellStyle name="Normal 11 5" xfId="237" xr:uid="{00000000-0005-0000-0000-00001F010000}"/>
    <cellStyle name="Normal 11 5 2" xfId="238" xr:uid="{00000000-0005-0000-0000-000020010000}"/>
    <cellStyle name="Normal 11 6" xfId="239" xr:uid="{00000000-0005-0000-0000-000021010000}"/>
    <cellStyle name="Normal 11 6 2" xfId="240" xr:uid="{00000000-0005-0000-0000-000022010000}"/>
    <cellStyle name="Normal 11 7" xfId="241" xr:uid="{00000000-0005-0000-0000-000023010000}"/>
    <cellStyle name="Normal 11 7 2" xfId="242" xr:uid="{00000000-0005-0000-0000-000024010000}"/>
    <cellStyle name="Normal 11 8" xfId="243" xr:uid="{00000000-0005-0000-0000-000025010000}"/>
    <cellStyle name="Normal 11 8 2" xfId="244" xr:uid="{00000000-0005-0000-0000-000026010000}"/>
    <cellStyle name="Normal 11 9" xfId="245" xr:uid="{00000000-0005-0000-0000-000027010000}"/>
    <cellStyle name="Normal 11 9 2" xfId="246" xr:uid="{00000000-0005-0000-0000-000028010000}"/>
    <cellStyle name="Normal 12" xfId="247" xr:uid="{00000000-0005-0000-0000-000029010000}"/>
    <cellStyle name="Normal 13" xfId="248" xr:uid="{00000000-0005-0000-0000-00002A010000}"/>
    <cellStyle name="Normal 13 10" xfId="249" xr:uid="{00000000-0005-0000-0000-00002B010000}"/>
    <cellStyle name="Normal 13 10 2" xfId="250" xr:uid="{00000000-0005-0000-0000-00002C010000}"/>
    <cellStyle name="Normal 13 11" xfId="251" xr:uid="{00000000-0005-0000-0000-00002D010000}"/>
    <cellStyle name="Normal 13 11 2" xfId="252" xr:uid="{00000000-0005-0000-0000-00002E010000}"/>
    <cellStyle name="Normal 13 12" xfId="253" xr:uid="{00000000-0005-0000-0000-00002F010000}"/>
    <cellStyle name="Normal 13 12 2" xfId="254" xr:uid="{00000000-0005-0000-0000-000030010000}"/>
    <cellStyle name="Normal 13 13" xfId="255" xr:uid="{00000000-0005-0000-0000-000031010000}"/>
    <cellStyle name="Normal 13 13 2" xfId="256" xr:uid="{00000000-0005-0000-0000-000032010000}"/>
    <cellStyle name="Normal 13 14" xfId="257" xr:uid="{00000000-0005-0000-0000-000033010000}"/>
    <cellStyle name="Normal 13 14 2" xfId="258" xr:uid="{00000000-0005-0000-0000-000034010000}"/>
    <cellStyle name="Normal 13 15" xfId="259" xr:uid="{00000000-0005-0000-0000-000035010000}"/>
    <cellStyle name="Normal 13 15 2" xfId="260" xr:uid="{00000000-0005-0000-0000-000036010000}"/>
    <cellStyle name="Normal 13 16" xfId="261" xr:uid="{00000000-0005-0000-0000-000037010000}"/>
    <cellStyle name="Normal 13 16 2" xfId="262" xr:uid="{00000000-0005-0000-0000-000038010000}"/>
    <cellStyle name="Normal 13 17" xfId="263" xr:uid="{00000000-0005-0000-0000-000039010000}"/>
    <cellStyle name="Normal 13 17 2" xfId="264" xr:uid="{00000000-0005-0000-0000-00003A010000}"/>
    <cellStyle name="Normal 13 18" xfId="265" xr:uid="{00000000-0005-0000-0000-00003B010000}"/>
    <cellStyle name="Normal 13 18 2" xfId="266" xr:uid="{00000000-0005-0000-0000-00003C010000}"/>
    <cellStyle name="Normal 13 2" xfId="267" xr:uid="{00000000-0005-0000-0000-00003D010000}"/>
    <cellStyle name="Normal 13 2 2" xfId="268" xr:uid="{00000000-0005-0000-0000-00003E010000}"/>
    <cellStyle name="Normal 13 21" xfId="269" xr:uid="{00000000-0005-0000-0000-00003F010000}"/>
    <cellStyle name="Normal 13 21 2" xfId="270" xr:uid="{00000000-0005-0000-0000-000040010000}"/>
    <cellStyle name="Normal 13 22" xfId="271" xr:uid="{00000000-0005-0000-0000-000041010000}"/>
    <cellStyle name="Normal 13 22 2" xfId="272" xr:uid="{00000000-0005-0000-0000-000042010000}"/>
    <cellStyle name="Normal 13 23" xfId="273" xr:uid="{00000000-0005-0000-0000-000043010000}"/>
    <cellStyle name="Normal 13 23 2" xfId="274" xr:uid="{00000000-0005-0000-0000-000044010000}"/>
    <cellStyle name="Normal 13 3" xfId="275" xr:uid="{00000000-0005-0000-0000-000045010000}"/>
    <cellStyle name="Normal 13 3 2" xfId="276" xr:uid="{00000000-0005-0000-0000-000046010000}"/>
    <cellStyle name="Normal 13 33" xfId="277" xr:uid="{00000000-0005-0000-0000-000047010000}"/>
    <cellStyle name="Normal 13 33 2" xfId="278" xr:uid="{00000000-0005-0000-0000-000048010000}"/>
    <cellStyle name="Normal 13 34" xfId="279" xr:uid="{00000000-0005-0000-0000-000049010000}"/>
    <cellStyle name="Normal 13 34 2" xfId="280" xr:uid="{00000000-0005-0000-0000-00004A010000}"/>
    <cellStyle name="Normal 13 4" xfId="281" xr:uid="{00000000-0005-0000-0000-00004B010000}"/>
    <cellStyle name="Normal 13 4 2" xfId="282" xr:uid="{00000000-0005-0000-0000-00004C010000}"/>
    <cellStyle name="Normal 13 5" xfId="283" xr:uid="{00000000-0005-0000-0000-00004D010000}"/>
    <cellStyle name="Normal 13 5 2" xfId="284" xr:uid="{00000000-0005-0000-0000-00004E010000}"/>
    <cellStyle name="Normal 13 6" xfId="285" xr:uid="{00000000-0005-0000-0000-00004F010000}"/>
    <cellStyle name="Normal 13 6 2" xfId="286" xr:uid="{00000000-0005-0000-0000-000050010000}"/>
    <cellStyle name="Normal 13 7" xfId="287" xr:uid="{00000000-0005-0000-0000-000051010000}"/>
    <cellStyle name="Normal 13 7 2" xfId="288" xr:uid="{00000000-0005-0000-0000-000052010000}"/>
    <cellStyle name="Normal 13 8" xfId="289" xr:uid="{00000000-0005-0000-0000-000053010000}"/>
    <cellStyle name="Normal 13 8 2" xfId="290" xr:uid="{00000000-0005-0000-0000-000054010000}"/>
    <cellStyle name="Normal 13 9" xfId="291" xr:uid="{00000000-0005-0000-0000-000055010000}"/>
    <cellStyle name="Normal 13 9 2" xfId="292" xr:uid="{00000000-0005-0000-0000-000056010000}"/>
    <cellStyle name="Normal 14" xfId="293" xr:uid="{00000000-0005-0000-0000-000057010000}"/>
    <cellStyle name="Normal 14 10" xfId="294" xr:uid="{00000000-0005-0000-0000-000058010000}"/>
    <cellStyle name="Normal 14 10 2" xfId="295" xr:uid="{00000000-0005-0000-0000-000059010000}"/>
    <cellStyle name="Normal 14 11" xfId="296" xr:uid="{00000000-0005-0000-0000-00005A010000}"/>
    <cellStyle name="Normal 14 11 2" xfId="297" xr:uid="{00000000-0005-0000-0000-00005B010000}"/>
    <cellStyle name="Normal 14 12" xfId="298" xr:uid="{00000000-0005-0000-0000-00005C010000}"/>
    <cellStyle name="Normal 14 12 2" xfId="299" xr:uid="{00000000-0005-0000-0000-00005D010000}"/>
    <cellStyle name="Normal 14 13" xfId="300" xr:uid="{00000000-0005-0000-0000-00005E010000}"/>
    <cellStyle name="Normal 14 13 2" xfId="301" xr:uid="{00000000-0005-0000-0000-00005F010000}"/>
    <cellStyle name="Normal 14 14" xfId="302" xr:uid="{00000000-0005-0000-0000-000060010000}"/>
    <cellStyle name="Normal 14 14 2" xfId="303" xr:uid="{00000000-0005-0000-0000-000061010000}"/>
    <cellStyle name="Normal 14 15" xfId="304" xr:uid="{00000000-0005-0000-0000-000062010000}"/>
    <cellStyle name="Normal 14 15 2" xfId="305" xr:uid="{00000000-0005-0000-0000-000063010000}"/>
    <cellStyle name="Normal 14 16" xfId="306" xr:uid="{00000000-0005-0000-0000-000064010000}"/>
    <cellStyle name="Normal 14 16 2" xfId="307" xr:uid="{00000000-0005-0000-0000-000065010000}"/>
    <cellStyle name="Normal 14 17" xfId="308" xr:uid="{00000000-0005-0000-0000-000066010000}"/>
    <cellStyle name="Normal 14 17 2" xfId="309" xr:uid="{00000000-0005-0000-0000-000067010000}"/>
    <cellStyle name="Normal 14 18" xfId="310" xr:uid="{00000000-0005-0000-0000-000068010000}"/>
    <cellStyle name="Normal 14 18 2" xfId="311" xr:uid="{00000000-0005-0000-0000-000069010000}"/>
    <cellStyle name="Normal 14 2" xfId="312" xr:uid="{00000000-0005-0000-0000-00006A010000}"/>
    <cellStyle name="Normal 14 2 2" xfId="313" xr:uid="{00000000-0005-0000-0000-00006B010000}"/>
    <cellStyle name="Normal 14 3" xfId="314" xr:uid="{00000000-0005-0000-0000-00006C010000}"/>
    <cellStyle name="Normal 14 3 2" xfId="315" xr:uid="{00000000-0005-0000-0000-00006D010000}"/>
    <cellStyle name="Normal 14 4" xfId="316" xr:uid="{00000000-0005-0000-0000-00006E010000}"/>
    <cellStyle name="Normal 14 4 2" xfId="317" xr:uid="{00000000-0005-0000-0000-00006F010000}"/>
    <cellStyle name="Normal 14 5" xfId="318" xr:uid="{00000000-0005-0000-0000-000070010000}"/>
    <cellStyle name="Normal 14 5 2" xfId="319" xr:uid="{00000000-0005-0000-0000-000071010000}"/>
    <cellStyle name="Normal 14 6" xfId="320" xr:uid="{00000000-0005-0000-0000-000072010000}"/>
    <cellStyle name="Normal 14 6 2" xfId="321" xr:uid="{00000000-0005-0000-0000-000073010000}"/>
    <cellStyle name="Normal 14 7" xfId="322" xr:uid="{00000000-0005-0000-0000-000074010000}"/>
    <cellStyle name="Normal 14 7 2" xfId="323" xr:uid="{00000000-0005-0000-0000-000075010000}"/>
    <cellStyle name="Normal 14 8" xfId="324" xr:uid="{00000000-0005-0000-0000-000076010000}"/>
    <cellStyle name="Normal 14 8 2" xfId="325" xr:uid="{00000000-0005-0000-0000-000077010000}"/>
    <cellStyle name="Normal 14 9" xfId="326" xr:uid="{00000000-0005-0000-0000-000078010000}"/>
    <cellStyle name="Normal 14 9 2" xfId="327" xr:uid="{00000000-0005-0000-0000-000079010000}"/>
    <cellStyle name="Normal 15" xfId="328" xr:uid="{00000000-0005-0000-0000-00007A010000}"/>
    <cellStyle name="Normal 16" xfId="329" xr:uid="{00000000-0005-0000-0000-00007B010000}"/>
    <cellStyle name="Normal 17" xfId="330" xr:uid="{00000000-0005-0000-0000-00007C010000}"/>
    <cellStyle name="Normal 18" xfId="331" xr:uid="{00000000-0005-0000-0000-00007D010000}"/>
    <cellStyle name="Normal 19" xfId="332" xr:uid="{00000000-0005-0000-0000-00007E010000}"/>
    <cellStyle name="Normal 19 2" xfId="333" xr:uid="{00000000-0005-0000-0000-00007F010000}"/>
    <cellStyle name="Normal 2" xfId="334" xr:uid="{00000000-0005-0000-0000-000080010000}"/>
    <cellStyle name="Normal 2 10" xfId="335" xr:uid="{00000000-0005-0000-0000-000081010000}"/>
    <cellStyle name="Normal 2 11" xfId="336" xr:uid="{00000000-0005-0000-0000-000082010000}"/>
    <cellStyle name="Normal 2 12" xfId="337" xr:uid="{00000000-0005-0000-0000-000083010000}"/>
    <cellStyle name="Normal 2 13" xfId="338" xr:uid="{00000000-0005-0000-0000-000084010000}"/>
    <cellStyle name="Normal 2 14" xfId="339" xr:uid="{00000000-0005-0000-0000-000085010000}"/>
    <cellStyle name="Normal 2 15" xfId="340" xr:uid="{00000000-0005-0000-0000-000086010000}"/>
    <cellStyle name="Normal 2 16" xfId="341" xr:uid="{00000000-0005-0000-0000-000087010000}"/>
    <cellStyle name="Normal 2 17" xfId="342" xr:uid="{00000000-0005-0000-0000-000088010000}"/>
    <cellStyle name="Normal 2 18" xfId="343" xr:uid="{00000000-0005-0000-0000-000089010000}"/>
    <cellStyle name="Normal 2 18 2" xfId="344" xr:uid="{00000000-0005-0000-0000-00008A010000}"/>
    <cellStyle name="Normal 2 19" xfId="345" xr:uid="{00000000-0005-0000-0000-00008B010000}"/>
    <cellStyle name="Normal 2 19 2" xfId="346" xr:uid="{00000000-0005-0000-0000-00008C010000}"/>
    <cellStyle name="Normal 2 2" xfId="347" xr:uid="{00000000-0005-0000-0000-00008D010000}"/>
    <cellStyle name="Normal 2 2 10" xfId="348" xr:uid="{00000000-0005-0000-0000-00008E010000}"/>
    <cellStyle name="Normal 2 2 10 2" xfId="349" xr:uid="{00000000-0005-0000-0000-00008F010000}"/>
    <cellStyle name="Normal 2 2 11" xfId="350" xr:uid="{00000000-0005-0000-0000-000090010000}"/>
    <cellStyle name="Normal 2 2 11 2" xfId="351" xr:uid="{00000000-0005-0000-0000-000091010000}"/>
    <cellStyle name="Normal 2 2 12" xfId="352" xr:uid="{00000000-0005-0000-0000-000092010000}"/>
    <cellStyle name="Normal 2 2 12 2" xfId="353" xr:uid="{00000000-0005-0000-0000-000093010000}"/>
    <cellStyle name="Normal 2 2 13" xfId="354" xr:uid="{00000000-0005-0000-0000-000094010000}"/>
    <cellStyle name="Normal 2 2 13 2" xfId="355" xr:uid="{00000000-0005-0000-0000-000095010000}"/>
    <cellStyle name="Normal 2 2 14" xfId="356" xr:uid="{00000000-0005-0000-0000-000096010000}"/>
    <cellStyle name="Normal 2 2 2" xfId="357" xr:uid="{00000000-0005-0000-0000-000097010000}"/>
    <cellStyle name="Normal 2 2 2 2" xfId="358" xr:uid="{00000000-0005-0000-0000-000098010000}"/>
    <cellStyle name="Normal 2 2 2 3" xfId="359" xr:uid="{00000000-0005-0000-0000-000099010000}"/>
    <cellStyle name="Normal 2 2 3" xfId="360" xr:uid="{00000000-0005-0000-0000-00009A010000}"/>
    <cellStyle name="Normal 2 2 3 2" xfId="361" xr:uid="{00000000-0005-0000-0000-00009B010000}"/>
    <cellStyle name="Normal 2 2 4" xfId="362" xr:uid="{00000000-0005-0000-0000-00009C010000}"/>
    <cellStyle name="Normal 2 2 4 2" xfId="363" xr:uid="{00000000-0005-0000-0000-00009D010000}"/>
    <cellStyle name="Normal 2 2 5" xfId="364" xr:uid="{00000000-0005-0000-0000-00009E010000}"/>
    <cellStyle name="Normal 2 2 5 2" xfId="365" xr:uid="{00000000-0005-0000-0000-00009F010000}"/>
    <cellStyle name="Normal 2 2 6" xfId="366" xr:uid="{00000000-0005-0000-0000-0000A0010000}"/>
    <cellStyle name="Normal 2 2 6 2" xfId="367" xr:uid="{00000000-0005-0000-0000-0000A1010000}"/>
    <cellStyle name="Normal 2 2 7" xfId="368" xr:uid="{00000000-0005-0000-0000-0000A2010000}"/>
    <cellStyle name="Normal 2 2 7 2" xfId="369" xr:uid="{00000000-0005-0000-0000-0000A3010000}"/>
    <cellStyle name="Normal 2 2 8" xfId="370" xr:uid="{00000000-0005-0000-0000-0000A4010000}"/>
    <cellStyle name="Normal 2 2 8 2" xfId="371" xr:uid="{00000000-0005-0000-0000-0000A5010000}"/>
    <cellStyle name="Normal 2 2 9" xfId="372" xr:uid="{00000000-0005-0000-0000-0000A6010000}"/>
    <cellStyle name="Normal 2 2 9 2" xfId="373" xr:uid="{00000000-0005-0000-0000-0000A7010000}"/>
    <cellStyle name="Normal 2 20" xfId="374" xr:uid="{00000000-0005-0000-0000-0000A8010000}"/>
    <cellStyle name="Normal 2 20 2" xfId="375" xr:uid="{00000000-0005-0000-0000-0000A9010000}"/>
    <cellStyle name="Normal 2 21" xfId="376" xr:uid="{00000000-0005-0000-0000-0000AA010000}"/>
    <cellStyle name="Normal 2 21 2" xfId="377" xr:uid="{00000000-0005-0000-0000-0000AB010000}"/>
    <cellStyle name="Normal 2 22" xfId="378" xr:uid="{00000000-0005-0000-0000-0000AC010000}"/>
    <cellStyle name="Normal 2 22 2" xfId="379" xr:uid="{00000000-0005-0000-0000-0000AD010000}"/>
    <cellStyle name="Normal 2 23" xfId="380" xr:uid="{00000000-0005-0000-0000-0000AE010000}"/>
    <cellStyle name="Normal 2 23 2" xfId="381" xr:uid="{00000000-0005-0000-0000-0000AF010000}"/>
    <cellStyle name="Normal 2 24" xfId="382" xr:uid="{00000000-0005-0000-0000-0000B0010000}"/>
    <cellStyle name="Normal 2 24 2" xfId="383" xr:uid="{00000000-0005-0000-0000-0000B1010000}"/>
    <cellStyle name="Normal 2 25" xfId="384" xr:uid="{00000000-0005-0000-0000-0000B2010000}"/>
    <cellStyle name="Normal 2 25 2" xfId="385" xr:uid="{00000000-0005-0000-0000-0000B3010000}"/>
    <cellStyle name="Normal 2 26" xfId="386" xr:uid="{00000000-0005-0000-0000-0000B4010000}"/>
    <cellStyle name="Normal 2 26 2" xfId="387" xr:uid="{00000000-0005-0000-0000-0000B5010000}"/>
    <cellStyle name="Normal 2 27" xfId="388" xr:uid="{00000000-0005-0000-0000-0000B6010000}"/>
    <cellStyle name="Normal 2 27 2" xfId="389" xr:uid="{00000000-0005-0000-0000-0000B7010000}"/>
    <cellStyle name="Normal 2 28" xfId="390" xr:uid="{00000000-0005-0000-0000-0000B8010000}"/>
    <cellStyle name="Normal 2 28 2" xfId="391" xr:uid="{00000000-0005-0000-0000-0000B9010000}"/>
    <cellStyle name="Normal 2 29" xfId="392" xr:uid="{00000000-0005-0000-0000-0000BA010000}"/>
    <cellStyle name="Normal 2 29 2" xfId="393" xr:uid="{00000000-0005-0000-0000-0000BB010000}"/>
    <cellStyle name="Normal 2 3" xfId="394" xr:uid="{00000000-0005-0000-0000-0000BC010000}"/>
    <cellStyle name="Normal 2 3 10" xfId="395" xr:uid="{00000000-0005-0000-0000-0000BD010000}"/>
    <cellStyle name="Normal 2 3 10 2" xfId="396" xr:uid="{00000000-0005-0000-0000-0000BE010000}"/>
    <cellStyle name="Normal 2 3 11" xfId="397" xr:uid="{00000000-0005-0000-0000-0000BF010000}"/>
    <cellStyle name="Normal 2 3 11 2" xfId="398" xr:uid="{00000000-0005-0000-0000-0000C0010000}"/>
    <cellStyle name="Normal 2 3 12" xfId="399" xr:uid="{00000000-0005-0000-0000-0000C1010000}"/>
    <cellStyle name="Normal 2 3 12 2" xfId="400" xr:uid="{00000000-0005-0000-0000-0000C2010000}"/>
    <cellStyle name="Normal 2 3 13" xfId="401" xr:uid="{00000000-0005-0000-0000-0000C3010000}"/>
    <cellStyle name="Normal 2 3 13 2" xfId="402" xr:uid="{00000000-0005-0000-0000-0000C4010000}"/>
    <cellStyle name="Normal 2 3 14" xfId="403" xr:uid="{00000000-0005-0000-0000-0000C5010000}"/>
    <cellStyle name="Normal 2 3 2" xfId="404" xr:uid="{00000000-0005-0000-0000-0000C6010000}"/>
    <cellStyle name="Normal 2 3 2 2" xfId="405" xr:uid="{00000000-0005-0000-0000-0000C7010000}"/>
    <cellStyle name="Normal 2 3 3" xfId="406" xr:uid="{00000000-0005-0000-0000-0000C8010000}"/>
    <cellStyle name="Normal 2 3 3 2" xfId="407" xr:uid="{00000000-0005-0000-0000-0000C9010000}"/>
    <cellStyle name="Normal 2 3 4" xfId="408" xr:uid="{00000000-0005-0000-0000-0000CA010000}"/>
    <cellStyle name="Normal 2 3 4 2" xfId="409" xr:uid="{00000000-0005-0000-0000-0000CB010000}"/>
    <cellStyle name="Normal 2 3 5" xfId="410" xr:uid="{00000000-0005-0000-0000-0000CC010000}"/>
    <cellStyle name="Normal 2 3 5 2" xfId="411" xr:uid="{00000000-0005-0000-0000-0000CD010000}"/>
    <cellStyle name="Normal 2 3 6" xfId="412" xr:uid="{00000000-0005-0000-0000-0000CE010000}"/>
    <cellStyle name="Normal 2 3 6 2" xfId="413" xr:uid="{00000000-0005-0000-0000-0000CF010000}"/>
    <cellStyle name="Normal 2 3 7" xfId="414" xr:uid="{00000000-0005-0000-0000-0000D0010000}"/>
    <cellStyle name="Normal 2 3 7 2" xfId="415" xr:uid="{00000000-0005-0000-0000-0000D1010000}"/>
    <cellStyle name="Normal 2 3 8" xfId="416" xr:uid="{00000000-0005-0000-0000-0000D2010000}"/>
    <cellStyle name="Normal 2 3 8 2" xfId="417" xr:uid="{00000000-0005-0000-0000-0000D3010000}"/>
    <cellStyle name="Normal 2 3 9" xfId="418" xr:uid="{00000000-0005-0000-0000-0000D4010000}"/>
    <cellStyle name="Normal 2 3 9 2" xfId="419" xr:uid="{00000000-0005-0000-0000-0000D5010000}"/>
    <cellStyle name="Normal 2 30" xfId="420" xr:uid="{00000000-0005-0000-0000-0000D6010000}"/>
    <cellStyle name="Normal 2 30 2" xfId="421" xr:uid="{00000000-0005-0000-0000-0000D7010000}"/>
    <cellStyle name="Normal 2 31" xfId="422" xr:uid="{00000000-0005-0000-0000-0000D8010000}"/>
    <cellStyle name="Normal 2 4" xfId="423" xr:uid="{00000000-0005-0000-0000-0000D9010000}"/>
    <cellStyle name="Normal 2 4 10" xfId="424" xr:uid="{00000000-0005-0000-0000-0000DA010000}"/>
    <cellStyle name="Normal 2 4 11" xfId="425" xr:uid="{00000000-0005-0000-0000-0000DB010000}"/>
    <cellStyle name="Normal 2 4 12" xfId="426" xr:uid="{00000000-0005-0000-0000-0000DC010000}"/>
    <cellStyle name="Normal 2 4 13" xfId="427" xr:uid="{00000000-0005-0000-0000-0000DD010000}"/>
    <cellStyle name="Normal 2 4 14" xfId="428" xr:uid="{00000000-0005-0000-0000-0000DE010000}"/>
    <cellStyle name="Normal 2 4 2" xfId="429" xr:uid="{00000000-0005-0000-0000-0000DF010000}"/>
    <cellStyle name="Normal 2 4 2 10" xfId="430" xr:uid="{00000000-0005-0000-0000-0000E0010000}"/>
    <cellStyle name="Normal 2 4 2 10 2" xfId="431" xr:uid="{00000000-0005-0000-0000-0000E1010000}"/>
    <cellStyle name="Normal 2 4 2 11" xfId="432" xr:uid="{00000000-0005-0000-0000-0000E2010000}"/>
    <cellStyle name="Normal 2 4 2 11 2" xfId="433" xr:uid="{00000000-0005-0000-0000-0000E3010000}"/>
    <cellStyle name="Normal 2 4 2 12" xfId="434" xr:uid="{00000000-0005-0000-0000-0000E4010000}"/>
    <cellStyle name="Normal 2 4 2 12 2" xfId="435" xr:uid="{00000000-0005-0000-0000-0000E5010000}"/>
    <cellStyle name="Normal 2 4 2 13" xfId="436" xr:uid="{00000000-0005-0000-0000-0000E6010000}"/>
    <cellStyle name="Normal 2 4 2 13 2" xfId="437" xr:uid="{00000000-0005-0000-0000-0000E7010000}"/>
    <cellStyle name="Normal 2 4 2 2" xfId="438" xr:uid="{00000000-0005-0000-0000-0000E8010000}"/>
    <cellStyle name="Normal 2 4 2 2 2" xfId="439" xr:uid="{00000000-0005-0000-0000-0000E9010000}"/>
    <cellStyle name="Normal 2 4 2 3" xfId="440" xr:uid="{00000000-0005-0000-0000-0000EA010000}"/>
    <cellStyle name="Normal 2 4 2 3 2" xfId="441" xr:uid="{00000000-0005-0000-0000-0000EB010000}"/>
    <cellStyle name="Normal 2 4 2 4" xfId="442" xr:uid="{00000000-0005-0000-0000-0000EC010000}"/>
    <cellStyle name="Normal 2 4 2 4 2" xfId="443" xr:uid="{00000000-0005-0000-0000-0000ED010000}"/>
    <cellStyle name="Normal 2 4 2 5" xfId="444" xr:uid="{00000000-0005-0000-0000-0000EE010000}"/>
    <cellStyle name="Normal 2 4 2 5 2" xfId="445" xr:uid="{00000000-0005-0000-0000-0000EF010000}"/>
    <cellStyle name="Normal 2 4 2 6" xfId="446" xr:uid="{00000000-0005-0000-0000-0000F0010000}"/>
    <cellStyle name="Normal 2 4 2 6 2" xfId="447" xr:uid="{00000000-0005-0000-0000-0000F1010000}"/>
    <cellStyle name="Normal 2 4 2 7" xfId="448" xr:uid="{00000000-0005-0000-0000-0000F2010000}"/>
    <cellStyle name="Normal 2 4 2 7 2" xfId="449" xr:uid="{00000000-0005-0000-0000-0000F3010000}"/>
    <cellStyle name="Normal 2 4 2 8" xfId="450" xr:uid="{00000000-0005-0000-0000-0000F4010000}"/>
    <cellStyle name="Normal 2 4 2 8 2" xfId="451" xr:uid="{00000000-0005-0000-0000-0000F5010000}"/>
    <cellStyle name="Normal 2 4 2 9" xfId="452" xr:uid="{00000000-0005-0000-0000-0000F6010000}"/>
    <cellStyle name="Normal 2 4 2 9 2" xfId="453" xr:uid="{00000000-0005-0000-0000-0000F7010000}"/>
    <cellStyle name="Normal 2 4 3" xfId="454" xr:uid="{00000000-0005-0000-0000-0000F8010000}"/>
    <cellStyle name="Normal 2 4 4" xfId="455" xr:uid="{00000000-0005-0000-0000-0000F9010000}"/>
    <cellStyle name="Normal 2 4 5" xfId="456" xr:uid="{00000000-0005-0000-0000-0000FA010000}"/>
    <cellStyle name="Normal 2 4 6" xfId="457" xr:uid="{00000000-0005-0000-0000-0000FB010000}"/>
    <cellStyle name="Normal 2 4 7" xfId="458" xr:uid="{00000000-0005-0000-0000-0000FC010000}"/>
    <cellStyle name="Normal 2 4 8" xfId="459" xr:uid="{00000000-0005-0000-0000-0000FD010000}"/>
    <cellStyle name="Normal 2 4 9" xfId="460" xr:uid="{00000000-0005-0000-0000-0000FE010000}"/>
    <cellStyle name="Normal 2 5" xfId="461" xr:uid="{00000000-0005-0000-0000-0000FF010000}"/>
    <cellStyle name="Normal 2 6" xfId="462" xr:uid="{00000000-0005-0000-0000-000000020000}"/>
    <cellStyle name="Normal 2 7" xfId="463" xr:uid="{00000000-0005-0000-0000-000001020000}"/>
    <cellStyle name="Normal 2 8" xfId="464" xr:uid="{00000000-0005-0000-0000-000002020000}"/>
    <cellStyle name="Normal 2 9" xfId="465" xr:uid="{00000000-0005-0000-0000-000003020000}"/>
    <cellStyle name="Normal 2_7th Avenue Textra Microfiber mini set commitment 20110614 (2)" xfId="466" xr:uid="{00000000-0005-0000-0000-000004020000}"/>
    <cellStyle name="Normal 20" xfId="467" xr:uid="{00000000-0005-0000-0000-000005020000}"/>
    <cellStyle name="Normal 20 2" xfId="468" xr:uid="{00000000-0005-0000-0000-000006020000}"/>
    <cellStyle name="Normal 21" xfId="469" xr:uid="{00000000-0005-0000-0000-000007020000}"/>
    <cellStyle name="Normal 22" xfId="470" xr:uid="{00000000-0005-0000-0000-000008020000}"/>
    <cellStyle name="Normal 23" xfId="471" xr:uid="{00000000-0005-0000-0000-000009020000}"/>
    <cellStyle name="Normal 24" xfId="472" xr:uid="{00000000-0005-0000-0000-00000A020000}"/>
    <cellStyle name="Normal 25" xfId="473" xr:uid="{00000000-0005-0000-0000-00000B020000}"/>
    <cellStyle name="Normal 26" xfId="474" xr:uid="{00000000-0005-0000-0000-00000C020000}"/>
    <cellStyle name="Normal 26 11" xfId="475" xr:uid="{00000000-0005-0000-0000-00000D020000}"/>
    <cellStyle name="Normal 26 13" xfId="476" xr:uid="{00000000-0005-0000-0000-00000E020000}"/>
    <cellStyle name="Normal 26 15" xfId="477" xr:uid="{00000000-0005-0000-0000-00000F020000}"/>
    <cellStyle name="Normal 26 16" xfId="478" xr:uid="{00000000-0005-0000-0000-000010020000}"/>
    <cellStyle name="Normal 26 17" xfId="479" xr:uid="{00000000-0005-0000-0000-000011020000}"/>
    <cellStyle name="Normal 26 18" xfId="480" xr:uid="{00000000-0005-0000-0000-000012020000}"/>
    <cellStyle name="Normal 26 19" xfId="481" xr:uid="{00000000-0005-0000-0000-000013020000}"/>
    <cellStyle name="Normal 26 2" xfId="482" xr:uid="{00000000-0005-0000-0000-000014020000}"/>
    <cellStyle name="Normal 26 24" xfId="483" xr:uid="{00000000-0005-0000-0000-000015020000}"/>
    <cellStyle name="Normal 26 25" xfId="484" xr:uid="{00000000-0005-0000-0000-000016020000}"/>
    <cellStyle name="Normal 26 28" xfId="485" xr:uid="{00000000-0005-0000-0000-000017020000}"/>
    <cellStyle name="Normal 26 31" xfId="486" xr:uid="{00000000-0005-0000-0000-000018020000}"/>
    <cellStyle name="Normal 26 32" xfId="487" xr:uid="{00000000-0005-0000-0000-000019020000}"/>
    <cellStyle name="Normal 26 33" xfId="488" xr:uid="{00000000-0005-0000-0000-00001A020000}"/>
    <cellStyle name="Normal 26 35" xfId="489" xr:uid="{00000000-0005-0000-0000-00001B020000}"/>
    <cellStyle name="Normal 26 36" xfId="490" xr:uid="{00000000-0005-0000-0000-00001C020000}"/>
    <cellStyle name="Normal 26 37" xfId="491" xr:uid="{00000000-0005-0000-0000-00001D020000}"/>
    <cellStyle name="Normal 26 4" xfId="492" xr:uid="{00000000-0005-0000-0000-00001E020000}"/>
    <cellStyle name="Normal 26 41" xfId="493" xr:uid="{00000000-0005-0000-0000-00001F020000}"/>
    <cellStyle name="Normal 26 42" xfId="494" xr:uid="{00000000-0005-0000-0000-000020020000}"/>
    <cellStyle name="Normal 26 43" xfId="495" xr:uid="{00000000-0005-0000-0000-000021020000}"/>
    <cellStyle name="Normal 26 44" xfId="496" xr:uid="{00000000-0005-0000-0000-000022020000}"/>
    <cellStyle name="Normal 26 5" xfId="497" xr:uid="{00000000-0005-0000-0000-000023020000}"/>
    <cellStyle name="Normal 26 6" xfId="498" xr:uid="{00000000-0005-0000-0000-000024020000}"/>
    <cellStyle name="Normal 26 7" xfId="499" xr:uid="{00000000-0005-0000-0000-000025020000}"/>
    <cellStyle name="Normal 26 8" xfId="500" xr:uid="{00000000-0005-0000-0000-000026020000}"/>
    <cellStyle name="Normal 26 9" xfId="501" xr:uid="{00000000-0005-0000-0000-000027020000}"/>
    <cellStyle name="Normal 28" xfId="502" xr:uid="{00000000-0005-0000-0000-000028020000}"/>
    <cellStyle name="Normal 28 4" xfId="503" xr:uid="{00000000-0005-0000-0000-000029020000}"/>
    <cellStyle name="Normal 28 6" xfId="504" xr:uid="{00000000-0005-0000-0000-00002A020000}"/>
    <cellStyle name="Normal 3" xfId="505" xr:uid="{00000000-0005-0000-0000-00002B020000}"/>
    <cellStyle name="Normal 3 10" xfId="506" xr:uid="{00000000-0005-0000-0000-00002C020000}"/>
    <cellStyle name="Normal 3 11" xfId="507" xr:uid="{00000000-0005-0000-0000-00002D020000}"/>
    <cellStyle name="Normal 3 12" xfId="508" xr:uid="{00000000-0005-0000-0000-00002E020000}"/>
    <cellStyle name="Normal 3 12 2" xfId="509" xr:uid="{00000000-0005-0000-0000-00002F020000}"/>
    <cellStyle name="Normal 3 13" xfId="510" xr:uid="{00000000-0005-0000-0000-000030020000}"/>
    <cellStyle name="Normal 3 13 2" xfId="511" xr:uid="{00000000-0005-0000-0000-000031020000}"/>
    <cellStyle name="Normal 3 14" xfId="512" xr:uid="{00000000-0005-0000-0000-000032020000}"/>
    <cellStyle name="Normal 3 14 2" xfId="513" xr:uid="{00000000-0005-0000-0000-000033020000}"/>
    <cellStyle name="Normal 3 15" xfId="514" xr:uid="{00000000-0005-0000-0000-000034020000}"/>
    <cellStyle name="Normal 3 15 2" xfId="515" xr:uid="{00000000-0005-0000-0000-000035020000}"/>
    <cellStyle name="Normal 3 16" xfId="516" xr:uid="{00000000-0005-0000-0000-000036020000}"/>
    <cellStyle name="Normal 3 16 2" xfId="517" xr:uid="{00000000-0005-0000-0000-000037020000}"/>
    <cellStyle name="Normal 3 17" xfId="518" xr:uid="{00000000-0005-0000-0000-000038020000}"/>
    <cellStyle name="Normal 3 17 2" xfId="519" xr:uid="{00000000-0005-0000-0000-000039020000}"/>
    <cellStyle name="Normal 3 18" xfId="520" xr:uid="{00000000-0005-0000-0000-00003A020000}"/>
    <cellStyle name="Normal 3 18 2" xfId="521" xr:uid="{00000000-0005-0000-0000-00003B020000}"/>
    <cellStyle name="Normal 3 19" xfId="522" xr:uid="{00000000-0005-0000-0000-00003C020000}"/>
    <cellStyle name="Normal 3 19 2" xfId="523" xr:uid="{00000000-0005-0000-0000-00003D020000}"/>
    <cellStyle name="Normal 3 2" xfId="524" xr:uid="{00000000-0005-0000-0000-00003E020000}"/>
    <cellStyle name="Normal 3 2 10" xfId="525" xr:uid="{00000000-0005-0000-0000-00003F020000}"/>
    <cellStyle name="Normal 3 2 10 2" xfId="526" xr:uid="{00000000-0005-0000-0000-000040020000}"/>
    <cellStyle name="Normal 3 2 11" xfId="527" xr:uid="{00000000-0005-0000-0000-000041020000}"/>
    <cellStyle name="Normal 3 2 11 2" xfId="528" xr:uid="{00000000-0005-0000-0000-000042020000}"/>
    <cellStyle name="Normal 3 2 12" xfId="529" xr:uid="{00000000-0005-0000-0000-000043020000}"/>
    <cellStyle name="Normal 3 2 12 2" xfId="530" xr:uid="{00000000-0005-0000-0000-000044020000}"/>
    <cellStyle name="Normal 3 2 13" xfId="531" xr:uid="{00000000-0005-0000-0000-000045020000}"/>
    <cellStyle name="Normal 3 2 13 2" xfId="532" xr:uid="{00000000-0005-0000-0000-000046020000}"/>
    <cellStyle name="Normal 3 2 14" xfId="533" xr:uid="{00000000-0005-0000-0000-000047020000}"/>
    <cellStyle name="Normal 3 2 2" xfId="534" xr:uid="{00000000-0005-0000-0000-000048020000}"/>
    <cellStyle name="Normal 3 2 2 2" xfId="535" xr:uid="{00000000-0005-0000-0000-000049020000}"/>
    <cellStyle name="Normal 3 2 3" xfId="536" xr:uid="{00000000-0005-0000-0000-00004A020000}"/>
    <cellStyle name="Normal 3 2 3 2" xfId="537" xr:uid="{00000000-0005-0000-0000-00004B020000}"/>
    <cellStyle name="Normal 3 2 4" xfId="538" xr:uid="{00000000-0005-0000-0000-00004C020000}"/>
    <cellStyle name="Normal 3 2 4 2" xfId="539" xr:uid="{00000000-0005-0000-0000-00004D020000}"/>
    <cellStyle name="Normal 3 2 5" xfId="540" xr:uid="{00000000-0005-0000-0000-00004E020000}"/>
    <cellStyle name="Normal 3 2 5 2" xfId="541" xr:uid="{00000000-0005-0000-0000-00004F020000}"/>
    <cellStyle name="Normal 3 2 6" xfId="542" xr:uid="{00000000-0005-0000-0000-000050020000}"/>
    <cellStyle name="Normal 3 2 6 2" xfId="543" xr:uid="{00000000-0005-0000-0000-000051020000}"/>
    <cellStyle name="Normal 3 2 7" xfId="544" xr:uid="{00000000-0005-0000-0000-000052020000}"/>
    <cellStyle name="Normal 3 2 7 2" xfId="545" xr:uid="{00000000-0005-0000-0000-000053020000}"/>
    <cellStyle name="Normal 3 2 8" xfId="546" xr:uid="{00000000-0005-0000-0000-000054020000}"/>
    <cellStyle name="Normal 3 2 8 2" xfId="547" xr:uid="{00000000-0005-0000-0000-000055020000}"/>
    <cellStyle name="Normal 3 2 9" xfId="548" xr:uid="{00000000-0005-0000-0000-000056020000}"/>
    <cellStyle name="Normal 3 2 9 2" xfId="549" xr:uid="{00000000-0005-0000-0000-000057020000}"/>
    <cellStyle name="Normal 3 20" xfId="550" xr:uid="{00000000-0005-0000-0000-000058020000}"/>
    <cellStyle name="Normal 3 20 2" xfId="551" xr:uid="{00000000-0005-0000-0000-000059020000}"/>
    <cellStyle name="Normal 3 21" xfId="552" xr:uid="{00000000-0005-0000-0000-00005A020000}"/>
    <cellStyle name="Normal 3 21 2" xfId="553" xr:uid="{00000000-0005-0000-0000-00005B020000}"/>
    <cellStyle name="Normal 3 22" xfId="554" xr:uid="{00000000-0005-0000-0000-00005C020000}"/>
    <cellStyle name="Normal 3 22 2" xfId="555" xr:uid="{00000000-0005-0000-0000-00005D020000}"/>
    <cellStyle name="Normal 3 23" xfId="556" xr:uid="{00000000-0005-0000-0000-00005E020000}"/>
    <cellStyle name="Normal 3 23 2" xfId="557" xr:uid="{00000000-0005-0000-0000-00005F020000}"/>
    <cellStyle name="Normal 3 24" xfId="558" xr:uid="{00000000-0005-0000-0000-000060020000}"/>
    <cellStyle name="Normal 3 25" xfId="559" xr:uid="{00000000-0005-0000-0000-000061020000}"/>
    <cellStyle name="Normal 3 3" xfId="560" xr:uid="{00000000-0005-0000-0000-000062020000}"/>
    <cellStyle name="Normal 3 3 10" xfId="561" xr:uid="{00000000-0005-0000-0000-000063020000}"/>
    <cellStyle name="Normal 3 3 10 2" xfId="562" xr:uid="{00000000-0005-0000-0000-000064020000}"/>
    <cellStyle name="Normal 3 3 11" xfId="563" xr:uid="{00000000-0005-0000-0000-000065020000}"/>
    <cellStyle name="Normal 3 3 11 2" xfId="564" xr:uid="{00000000-0005-0000-0000-000066020000}"/>
    <cellStyle name="Normal 3 3 12" xfId="565" xr:uid="{00000000-0005-0000-0000-000067020000}"/>
    <cellStyle name="Normal 3 3 12 2" xfId="566" xr:uid="{00000000-0005-0000-0000-000068020000}"/>
    <cellStyle name="Normal 3 3 13" xfId="567" xr:uid="{00000000-0005-0000-0000-000069020000}"/>
    <cellStyle name="Normal 3 3 13 2" xfId="568" xr:uid="{00000000-0005-0000-0000-00006A020000}"/>
    <cellStyle name="Normal 3 3 2" xfId="569" xr:uid="{00000000-0005-0000-0000-00006B020000}"/>
    <cellStyle name="Normal 3 3 2 2" xfId="570" xr:uid="{00000000-0005-0000-0000-00006C020000}"/>
    <cellStyle name="Normal 3 3 3" xfId="571" xr:uid="{00000000-0005-0000-0000-00006D020000}"/>
    <cellStyle name="Normal 3 3 3 2" xfId="572" xr:uid="{00000000-0005-0000-0000-00006E020000}"/>
    <cellStyle name="Normal 3 3 4" xfId="573" xr:uid="{00000000-0005-0000-0000-00006F020000}"/>
    <cellStyle name="Normal 3 3 4 2" xfId="574" xr:uid="{00000000-0005-0000-0000-000070020000}"/>
    <cellStyle name="Normal 3 3 5" xfId="575" xr:uid="{00000000-0005-0000-0000-000071020000}"/>
    <cellStyle name="Normal 3 3 5 2" xfId="576" xr:uid="{00000000-0005-0000-0000-000072020000}"/>
    <cellStyle name="Normal 3 3 6" xfId="577" xr:uid="{00000000-0005-0000-0000-000073020000}"/>
    <cellStyle name="Normal 3 3 6 2" xfId="578" xr:uid="{00000000-0005-0000-0000-000074020000}"/>
    <cellStyle name="Normal 3 3 7" xfId="579" xr:uid="{00000000-0005-0000-0000-000075020000}"/>
    <cellStyle name="Normal 3 3 7 2" xfId="580" xr:uid="{00000000-0005-0000-0000-000076020000}"/>
    <cellStyle name="Normal 3 3 8" xfId="581" xr:uid="{00000000-0005-0000-0000-000077020000}"/>
    <cellStyle name="Normal 3 3 8 2" xfId="582" xr:uid="{00000000-0005-0000-0000-000078020000}"/>
    <cellStyle name="Normal 3 3 9" xfId="583" xr:uid="{00000000-0005-0000-0000-000079020000}"/>
    <cellStyle name="Normal 3 3 9 2" xfId="584" xr:uid="{00000000-0005-0000-0000-00007A020000}"/>
    <cellStyle name="Normal 3 4" xfId="585" xr:uid="{00000000-0005-0000-0000-00007B020000}"/>
    <cellStyle name="Normal 3 4 10" xfId="586" xr:uid="{00000000-0005-0000-0000-00007C020000}"/>
    <cellStyle name="Normal 3 4 10 2" xfId="587" xr:uid="{00000000-0005-0000-0000-00007D020000}"/>
    <cellStyle name="Normal 3 4 11" xfId="588" xr:uid="{00000000-0005-0000-0000-00007E020000}"/>
    <cellStyle name="Normal 3 4 11 2" xfId="589" xr:uid="{00000000-0005-0000-0000-00007F020000}"/>
    <cellStyle name="Normal 3 4 12" xfId="590" xr:uid="{00000000-0005-0000-0000-000080020000}"/>
    <cellStyle name="Normal 3 4 12 2" xfId="591" xr:uid="{00000000-0005-0000-0000-000081020000}"/>
    <cellStyle name="Normal 3 4 13" xfId="592" xr:uid="{00000000-0005-0000-0000-000082020000}"/>
    <cellStyle name="Normal 3 4 13 2" xfId="593" xr:uid="{00000000-0005-0000-0000-000083020000}"/>
    <cellStyle name="Normal 3 4 2" xfId="594" xr:uid="{00000000-0005-0000-0000-000084020000}"/>
    <cellStyle name="Normal 3 4 2 2" xfId="595" xr:uid="{00000000-0005-0000-0000-000085020000}"/>
    <cellStyle name="Normal 3 4 3" xfId="596" xr:uid="{00000000-0005-0000-0000-000086020000}"/>
    <cellStyle name="Normal 3 4 3 2" xfId="597" xr:uid="{00000000-0005-0000-0000-000087020000}"/>
    <cellStyle name="Normal 3 4 4" xfId="598" xr:uid="{00000000-0005-0000-0000-000088020000}"/>
    <cellStyle name="Normal 3 4 4 2" xfId="599" xr:uid="{00000000-0005-0000-0000-000089020000}"/>
    <cellStyle name="Normal 3 4 5" xfId="600" xr:uid="{00000000-0005-0000-0000-00008A020000}"/>
    <cellStyle name="Normal 3 4 5 2" xfId="601" xr:uid="{00000000-0005-0000-0000-00008B020000}"/>
    <cellStyle name="Normal 3 4 6" xfId="602" xr:uid="{00000000-0005-0000-0000-00008C020000}"/>
    <cellStyle name="Normal 3 4 6 2" xfId="603" xr:uid="{00000000-0005-0000-0000-00008D020000}"/>
    <cellStyle name="Normal 3 4 7" xfId="604" xr:uid="{00000000-0005-0000-0000-00008E020000}"/>
    <cellStyle name="Normal 3 4 7 2" xfId="605" xr:uid="{00000000-0005-0000-0000-00008F020000}"/>
    <cellStyle name="Normal 3 4 8" xfId="606" xr:uid="{00000000-0005-0000-0000-000090020000}"/>
    <cellStyle name="Normal 3 4 8 2" xfId="607" xr:uid="{00000000-0005-0000-0000-000091020000}"/>
    <cellStyle name="Normal 3 4 9" xfId="608" xr:uid="{00000000-0005-0000-0000-000092020000}"/>
    <cellStyle name="Normal 3 4 9 2" xfId="609" xr:uid="{00000000-0005-0000-0000-000093020000}"/>
    <cellStyle name="Normal 3 5" xfId="610" xr:uid="{00000000-0005-0000-0000-000094020000}"/>
    <cellStyle name="Normal 3 5 10" xfId="611" xr:uid="{00000000-0005-0000-0000-000095020000}"/>
    <cellStyle name="Normal 3 5 10 2" xfId="612" xr:uid="{00000000-0005-0000-0000-000096020000}"/>
    <cellStyle name="Normal 3 5 11" xfId="613" xr:uid="{00000000-0005-0000-0000-000097020000}"/>
    <cellStyle name="Normal 3 5 11 2" xfId="614" xr:uid="{00000000-0005-0000-0000-000098020000}"/>
    <cellStyle name="Normal 3 5 12" xfId="615" xr:uid="{00000000-0005-0000-0000-000099020000}"/>
    <cellStyle name="Normal 3 5 12 2" xfId="616" xr:uid="{00000000-0005-0000-0000-00009A020000}"/>
    <cellStyle name="Normal 3 5 13" xfId="617" xr:uid="{00000000-0005-0000-0000-00009B020000}"/>
    <cellStyle name="Normal 3 5 13 2" xfId="618" xr:uid="{00000000-0005-0000-0000-00009C020000}"/>
    <cellStyle name="Normal 3 5 2" xfId="619" xr:uid="{00000000-0005-0000-0000-00009D020000}"/>
    <cellStyle name="Normal 3 5 2 2" xfId="620" xr:uid="{00000000-0005-0000-0000-00009E020000}"/>
    <cellStyle name="Normal 3 5 3" xfId="621" xr:uid="{00000000-0005-0000-0000-00009F020000}"/>
    <cellStyle name="Normal 3 5 3 2" xfId="622" xr:uid="{00000000-0005-0000-0000-0000A0020000}"/>
    <cellStyle name="Normal 3 5 4" xfId="623" xr:uid="{00000000-0005-0000-0000-0000A1020000}"/>
    <cellStyle name="Normal 3 5 4 2" xfId="624" xr:uid="{00000000-0005-0000-0000-0000A2020000}"/>
    <cellStyle name="Normal 3 5 5" xfId="625" xr:uid="{00000000-0005-0000-0000-0000A3020000}"/>
    <cellStyle name="Normal 3 5 5 2" xfId="626" xr:uid="{00000000-0005-0000-0000-0000A4020000}"/>
    <cellStyle name="Normal 3 5 6" xfId="627" xr:uid="{00000000-0005-0000-0000-0000A5020000}"/>
    <cellStyle name="Normal 3 5 6 2" xfId="628" xr:uid="{00000000-0005-0000-0000-0000A6020000}"/>
    <cellStyle name="Normal 3 5 7" xfId="629" xr:uid="{00000000-0005-0000-0000-0000A7020000}"/>
    <cellStyle name="Normal 3 5 7 2" xfId="630" xr:uid="{00000000-0005-0000-0000-0000A8020000}"/>
    <cellStyle name="Normal 3 5 8" xfId="631" xr:uid="{00000000-0005-0000-0000-0000A9020000}"/>
    <cellStyle name="Normal 3 5 8 2" xfId="632" xr:uid="{00000000-0005-0000-0000-0000AA020000}"/>
    <cellStyle name="Normal 3 5 9" xfId="633" xr:uid="{00000000-0005-0000-0000-0000AB020000}"/>
    <cellStyle name="Normal 3 5 9 2" xfId="634" xr:uid="{00000000-0005-0000-0000-0000AC020000}"/>
    <cellStyle name="Normal 3 6" xfId="635" xr:uid="{00000000-0005-0000-0000-0000AD020000}"/>
    <cellStyle name="Normal 3 6 10" xfId="636" xr:uid="{00000000-0005-0000-0000-0000AE020000}"/>
    <cellStyle name="Normal 3 6 10 2" xfId="637" xr:uid="{00000000-0005-0000-0000-0000AF020000}"/>
    <cellStyle name="Normal 3 6 11" xfId="638" xr:uid="{00000000-0005-0000-0000-0000B0020000}"/>
    <cellStyle name="Normal 3 6 11 2" xfId="639" xr:uid="{00000000-0005-0000-0000-0000B1020000}"/>
    <cellStyle name="Normal 3 6 12" xfId="640" xr:uid="{00000000-0005-0000-0000-0000B2020000}"/>
    <cellStyle name="Normal 3 6 12 2" xfId="641" xr:uid="{00000000-0005-0000-0000-0000B3020000}"/>
    <cellStyle name="Normal 3 6 13" xfId="642" xr:uid="{00000000-0005-0000-0000-0000B4020000}"/>
    <cellStyle name="Normal 3 6 13 2" xfId="643" xr:uid="{00000000-0005-0000-0000-0000B5020000}"/>
    <cellStyle name="Normal 3 6 2" xfId="644" xr:uid="{00000000-0005-0000-0000-0000B6020000}"/>
    <cellStyle name="Normal 3 6 2 2" xfId="645" xr:uid="{00000000-0005-0000-0000-0000B7020000}"/>
    <cellStyle name="Normal 3 6 3" xfId="646" xr:uid="{00000000-0005-0000-0000-0000B8020000}"/>
    <cellStyle name="Normal 3 6 3 2" xfId="647" xr:uid="{00000000-0005-0000-0000-0000B9020000}"/>
    <cellStyle name="Normal 3 6 4" xfId="648" xr:uid="{00000000-0005-0000-0000-0000BA020000}"/>
    <cellStyle name="Normal 3 6 4 2" xfId="649" xr:uid="{00000000-0005-0000-0000-0000BB020000}"/>
    <cellStyle name="Normal 3 6 5" xfId="650" xr:uid="{00000000-0005-0000-0000-0000BC020000}"/>
    <cellStyle name="Normal 3 6 5 2" xfId="651" xr:uid="{00000000-0005-0000-0000-0000BD020000}"/>
    <cellStyle name="Normal 3 6 6" xfId="652" xr:uid="{00000000-0005-0000-0000-0000BE020000}"/>
    <cellStyle name="Normal 3 6 6 2" xfId="653" xr:uid="{00000000-0005-0000-0000-0000BF020000}"/>
    <cellStyle name="Normal 3 6 7" xfId="654" xr:uid="{00000000-0005-0000-0000-0000C0020000}"/>
    <cellStyle name="Normal 3 6 7 2" xfId="655" xr:uid="{00000000-0005-0000-0000-0000C1020000}"/>
    <cellStyle name="Normal 3 6 8" xfId="656" xr:uid="{00000000-0005-0000-0000-0000C2020000}"/>
    <cellStyle name="Normal 3 6 8 2" xfId="657" xr:uid="{00000000-0005-0000-0000-0000C3020000}"/>
    <cellStyle name="Normal 3 6 9" xfId="658" xr:uid="{00000000-0005-0000-0000-0000C4020000}"/>
    <cellStyle name="Normal 3 6 9 2" xfId="659" xr:uid="{00000000-0005-0000-0000-0000C5020000}"/>
    <cellStyle name="Normal 3 7" xfId="660" xr:uid="{00000000-0005-0000-0000-0000C6020000}"/>
    <cellStyle name="Normal 3 7 10" xfId="661" xr:uid="{00000000-0005-0000-0000-0000C7020000}"/>
    <cellStyle name="Normal 3 7 10 2" xfId="662" xr:uid="{00000000-0005-0000-0000-0000C8020000}"/>
    <cellStyle name="Normal 3 7 11" xfId="663" xr:uid="{00000000-0005-0000-0000-0000C9020000}"/>
    <cellStyle name="Normal 3 7 11 2" xfId="664" xr:uid="{00000000-0005-0000-0000-0000CA020000}"/>
    <cellStyle name="Normal 3 7 12" xfId="665" xr:uid="{00000000-0005-0000-0000-0000CB020000}"/>
    <cellStyle name="Normal 3 7 12 2" xfId="666" xr:uid="{00000000-0005-0000-0000-0000CC020000}"/>
    <cellStyle name="Normal 3 7 13" xfId="667" xr:uid="{00000000-0005-0000-0000-0000CD020000}"/>
    <cellStyle name="Normal 3 7 13 2" xfId="668" xr:uid="{00000000-0005-0000-0000-0000CE020000}"/>
    <cellStyle name="Normal 3 7 2" xfId="669" xr:uid="{00000000-0005-0000-0000-0000CF020000}"/>
    <cellStyle name="Normal 3 7 2 2" xfId="670" xr:uid="{00000000-0005-0000-0000-0000D0020000}"/>
    <cellStyle name="Normal 3 7 3" xfId="671" xr:uid="{00000000-0005-0000-0000-0000D1020000}"/>
    <cellStyle name="Normal 3 7 3 2" xfId="672" xr:uid="{00000000-0005-0000-0000-0000D2020000}"/>
    <cellStyle name="Normal 3 7 4" xfId="673" xr:uid="{00000000-0005-0000-0000-0000D3020000}"/>
    <cellStyle name="Normal 3 7 4 2" xfId="674" xr:uid="{00000000-0005-0000-0000-0000D4020000}"/>
    <cellStyle name="Normal 3 7 5" xfId="675" xr:uid="{00000000-0005-0000-0000-0000D5020000}"/>
    <cellStyle name="Normal 3 7 5 2" xfId="676" xr:uid="{00000000-0005-0000-0000-0000D6020000}"/>
    <cellStyle name="Normal 3 7 6" xfId="677" xr:uid="{00000000-0005-0000-0000-0000D7020000}"/>
    <cellStyle name="Normal 3 7 6 2" xfId="678" xr:uid="{00000000-0005-0000-0000-0000D8020000}"/>
    <cellStyle name="Normal 3 7 7" xfId="679" xr:uid="{00000000-0005-0000-0000-0000D9020000}"/>
    <cellStyle name="Normal 3 7 7 2" xfId="680" xr:uid="{00000000-0005-0000-0000-0000DA020000}"/>
    <cellStyle name="Normal 3 7 8" xfId="681" xr:uid="{00000000-0005-0000-0000-0000DB020000}"/>
    <cellStyle name="Normal 3 7 8 2" xfId="682" xr:uid="{00000000-0005-0000-0000-0000DC020000}"/>
    <cellStyle name="Normal 3 7 9" xfId="683" xr:uid="{00000000-0005-0000-0000-0000DD020000}"/>
    <cellStyle name="Normal 3 7 9 2" xfId="684" xr:uid="{00000000-0005-0000-0000-0000DE020000}"/>
    <cellStyle name="Normal 3 8" xfId="685" xr:uid="{00000000-0005-0000-0000-0000DF020000}"/>
    <cellStyle name="Normal 3 9" xfId="686" xr:uid="{00000000-0005-0000-0000-0000E0020000}"/>
    <cellStyle name="Normal 3_Commitment 7th Avenue textra microfiber mini set" xfId="687" xr:uid="{00000000-0005-0000-0000-0000E1020000}"/>
    <cellStyle name="Normal 4" xfId="688" xr:uid="{00000000-0005-0000-0000-0000E2020000}"/>
    <cellStyle name="Normal 4 10" xfId="689" xr:uid="{00000000-0005-0000-0000-0000E3020000}"/>
    <cellStyle name="Normal 4 10 2" xfId="690" xr:uid="{00000000-0005-0000-0000-0000E4020000}"/>
    <cellStyle name="Normal 4 11" xfId="691" xr:uid="{00000000-0005-0000-0000-0000E5020000}"/>
    <cellStyle name="Normal 4 11 2" xfId="692" xr:uid="{00000000-0005-0000-0000-0000E6020000}"/>
    <cellStyle name="Normal 4 12" xfId="693" xr:uid="{00000000-0005-0000-0000-0000E7020000}"/>
    <cellStyle name="Normal 4 12 2" xfId="694" xr:uid="{00000000-0005-0000-0000-0000E8020000}"/>
    <cellStyle name="Normal 4 13" xfId="695" xr:uid="{00000000-0005-0000-0000-0000E9020000}"/>
    <cellStyle name="Normal 4 13 2" xfId="696" xr:uid="{00000000-0005-0000-0000-0000EA020000}"/>
    <cellStyle name="Normal 4 14" xfId="697" xr:uid="{00000000-0005-0000-0000-0000EB020000}"/>
    <cellStyle name="Normal 4 14 2" xfId="698" xr:uid="{00000000-0005-0000-0000-0000EC020000}"/>
    <cellStyle name="Normal 4 15" xfId="699" xr:uid="{00000000-0005-0000-0000-0000ED020000}"/>
    <cellStyle name="Normal 4 15 2" xfId="700" xr:uid="{00000000-0005-0000-0000-0000EE020000}"/>
    <cellStyle name="Normal 4 16" xfId="701" xr:uid="{00000000-0005-0000-0000-0000EF020000}"/>
    <cellStyle name="Normal 4 16 2" xfId="702" xr:uid="{00000000-0005-0000-0000-0000F0020000}"/>
    <cellStyle name="Normal 4 17" xfId="703" xr:uid="{00000000-0005-0000-0000-0000F1020000}"/>
    <cellStyle name="Normal 4 17 2" xfId="704" xr:uid="{00000000-0005-0000-0000-0000F2020000}"/>
    <cellStyle name="Normal 4 18" xfId="705" xr:uid="{00000000-0005-0000-0000-0000F3020000}"/>
    <cellStyle name="Normal 4 18 2" xfId="706" xr:uid="{00000000-0005-0000-0000-0000F4020000}"/>
    <cellStyle name="Normal 4 2" xfId="707" xr:uid="{00000000-0005-0000-0000-0000F5020000}"/>
    <cellStyle name="Normal 4 2 2" xfId="708" xr:uid="{00000000-0005-0000-0000-0000F6020000}"/>
    <cellStyle name="Normal 4 2 3" xfId="709" xr:uid="{00000000-0005-0000-0000-0000F7020000}"/>
    <cellStyle name="Normal 4 3" xfId="710" xr:uid="{00000000-0005-0000-0000-0000F8020000}"/>
    <cellStyle name="Normal 4 3 2" xfId="711" xr:uid="{00000000-0005-0000-0000-0000F9020000}"/>
    <cellStyle name="Normal 4 4" xfId="712" xr:uid="{00000000-0005-0000-0000-0000FA020000}"/>
    <cellStyle name="Normal 4 4 2" xfId="713" xr:uid="{00000000-0005-0000-0000-0000FB020000}"/>
    <cellStyle name="Normal 4 5" xfId="714" xr:uid="{00000000-0005-0000-0000-0000FC020000}"/>
    <cellStyle name="Normal 4 5 2" xfId="715" xr:uid="{00000000-0005-0000-0000-0000FD020000}"/>
    <cellStyle name="Normal 4 6" xfId="716" xr:uid="{00000000-0005-0000-0000-0000FE020000}"/>
    <cellStyle name="Normal 4 6 2" xfId="717" xr:uid="{00000000-0005-0000-0000-0000FF020000}"/>
    <cellStyle name="Normal 4 7" xfId="718" xr:uid="{00000000-0005-0000-0000-000000030000}"/>
    <cellStyle name="Normal 4 7 2" xfId="719" xr:uid="{00000000-0005-0000-0000-000001030000}"/>
    <cellStyle name="Normal 4 8" xfId="720" xr:uid="{00000000-0005-0000-0000-000002030000}"/>
    <cellStyle name="Normal 4 8 2" xfId="721" xr:uid="{00000000-0005-0000-0000-000003030000}"/>
    <cellStyle name="Normal 4 9" xfId="722" xr:uid="{00000000-0005-0000-0000-000004030000}"/>
    <cellStyle name="Normal 4 9 2" xfId="723" xr:uid="{00000000-0005-0000-0000-000005030000}"/>
    <cellStyle name="Normal 41" xfId="724" xr:uid="{00000000-0005-0000-0000-000006030000}"/>
    <cellStyle name="Normal 46" xfId="725" xr:uid="{00000000-0005-0000-0000-000007030000}"/>
    <cellStyle name="Normal 47" xfId="726" xr:uid="{00000000-0005-0000-0000-000008030000}"/>
    <cellStyle name="Normal 48" xfId="727" xr:uid="{00000000-0005-0000-0000-000009030000}"/>
    <cellStyle name="Normal 49 2" xfId="728" xr:uid="{00000000-0005-0000-0000-00000A030000}"/>
    <cellStyle name="Normal 49 3" xfId="729" xr:uid="{00000000-0005-0000-0000-00000B030000}"/>
    <cellStyle name="Normal 5" xfId="730" xr:uid="{00000000-0005-0000-0000-00000C030000}"/>
    <cellStyle name="Normal 5 10" xfId="731" xr:uid="{00000000-0005-0000-0000-00000D030000}"/>
    <cellStyle name="Normal 5 10 2" xfId="732" xr:uid="{00000000-0005-0000-0000-00000E030000}"/>
    <cellStyle name="Normal 5 11" xfId="733" xr:uid="{00000000-0005-0000-0000-00000F030000}"/>
    <cellStyle name="Normal 5 11 2" xfId="734" xr:uid="{00000000-0005-0000-0000-000010030000}"/>
    <cellStyle name="Normal 5 12" xfId="735" xr:uid="{00000000-0005-0000-0000-000011030000}"/>
    <cellStyle name="Normal 5 12 2" xfId="736" xr:uid="{00000000-0005-0000-0000-000012030000}"/>
    <cellStyle name="Normal 5 13" xfId="737" xr:uid="{00000000-0005-0000-0000-000013030000}"/>
    <cellStyle name="Normal 5 13 2" xfId="738" xr:uid="{00000000-0005-0000-0000-000014030000}"/>
    <cellStyle name="Normal 5 14" xfId="739" xr:uid="{00000000-0005-0000-0000-000015030000}"/>
    <cellStyle name="Normal 5 14 2" xfId="740" xr:uid="{00000000-0005-0000-0000-000016030000}"/>
    <cellStyle name="Normal 5 15" xfId="741" xr:uid="{00000000-0005-0000-0000-000017030000}"/>
    <cellStyle name="Normal 5 15 2" xfId="742" xr:uid="{00000000-0005-0000-0000-000018030000}"/>
    <cellStyle name="Normal 5 16" xfId="743" xr:uid="{00000000-0005-0000-0000-000019030000}"/>
    <cellStyle name="Normal 5 16 2" xfId="744" xr:uid="{00000000-0005-0000-0000-00001A030000}"/>
    <cellStyle name="Normal 5 17" xfId="745" xr:uid="{00000000-0005-0000-0000-00001B030000}"/>
    <cellStyle name="Normal 5 17 2" xfId="746" xr:uid="{00000000-0005-0000-0000-00001C030000}"/>
    <cellStyle name="Normal 5 18" xfId="747" xr:uid="{00000000-0005-0000-0000-00001D030000}"/>
    <cellStyle name="Normal 5 18 2" xfId="748" xr:uid="{00000000-0005-0000-0000-00001E030000}"/>
    <cellStyle name="Normal 5 2" xfId="749" xr:uid="{00000000-0005-0000-0000-00001F030000}"/>
    <cellStyle name="Normal 5 2 2" xfId="750" xr:uid="{00000000-0005-0000-0000-000020030000}"/>
    <cellStyle name="Normal 5 3" xfId="751" xr:uid="{00000000-0005-0000-0000-000021030000}"/>
    <cellStyle name="Normal 5 3 2" xfId="752" xr:uid="{00000000-0005-0000-0000-000022030000}"/>
    <cellStyle name="Normal 5 4" xfId="753" xr:uid="{00000000-0005-0000-0000-000023030000}"/>
    <cellStyle name="Normal 5 4 2" xfId="754" xr:uid="{00000000-0005-0000-0000-000024030000}"/>
    <cellStyle name="Normal 5 5" xfId="755" xr:uid="{00000000-0005-0000-0000-000025030000}"/>
    <cellStyle name="Normal 5 5 2" xfId="756" xr:uid="{00000000-0005-0000-0000-000026030000}"/>
    <cellStyle name="Normal 5 6" xfId="757" xr:uid="{00000000-0005-0000-0000-000027030000}"/>
    <cellStyle name="Normal 5 6 2" xfId="758" xr:uid="{00000000-0005-0000-0000-000028030000}"/>
    <cellStyle name="Normal 5 7" xfId="759" xr:uid="{00000000-0005-0000-0000-000029030000}"/>
    <cellStyle name="Normal 5 7 2" xfId="760" xr:uid="{00000000-0005-0000-0000-00002A030000}"/>
    <cellStyle name="Normal 5 8" xfId="761" xr:uid="{00000000-0005-0000-0000-00002B030000}"/>
    <cellStyle name="Normal 5 8 2" xfId="762" xr:uid="{00000000-0005-0000-0000-00002C030000}"/>
    <cellStyle name="Normal 5 9" xfId="763" xr:uid="{00000000-0005-0000-0000-00002D030000}"/>
    <cellStyle name="Normal 5 9 2" xfId="764" xr:uid="{00000000-0005-0000-0000-00002E030000}"/>
    <cellStyle name="Normal 50 2" xfId="765" xr:uid="{00000000-0005-0000-0000-00002F030000}"/>
    <cellStyle name="Normal 50 3" xfId="766" xr:uid="{00000000-0005-0000-0000-000030030000}"/>
    <cellStyle name="Normal 51 2" xfId="767" xr:uid="{00000000-0005-0000-0000-000031030000}"/>
    <cellStyle name="Normal 51 3" xfId="768" xr:uid="{00000000-0005-0000-0000-000032030000}"/>
    <cellStyle name="Normal 52 2" xfId="769" xr:uid="{00000000-0005-0000-0000-000033030000}"/>
    <cellStyle name="Normal 52 3" xfId="770" xr:uid="{00000000-0005-0000-0000-000034030000}"/>
    <cellStyle name="Normal 53 2" xfId="771" xr:uid="{00000000-0005-0000-0000-000035030000}"/>
    <cellStyle name="Normal 53 3" xfId="772" xr:uid="{00000000-0005-0000-0000-000036030000}"/>
    <cellStyle name="Normal 54" xfId="773" xr:uid="{00000000-0005-0000-0000-000037030000}"/>
    <cellStyle name="Normal 54 2" xfId="774" xr:uid="{00000000-0005-0000-0000-000038030000}"/>
    <cellStyle name="Normal 54 3" xfId="775" xr:uid="{00000000-0005-0000-0000-000039030000}"/>
    <cellStyle name="Normal 55 2" xfId="776" xr:uid="{00000000-0005-0000-0000-00003A030000}"/>
    <cellStyle name="Normal 55 3" xfId="777" xr:uid="{00000000-0005-0000-0000-00003B030000}"/>
    <cellStyle name="Normal 56 2" xfId="778" xr:uid="{00000000-0005-0000-0000-00003C030000}"/>
    <cellStyle name="Normal 56 3" xfId="779" xr:uid="{00000000-0005-0000-0000-00003D030000}"/>
    <cellStyle name="Normal 57 2" xfId="780" xr:uid="{00000000-0005-0000-0000-00003E030000}"/>
    <cellStyle name="Normal 57 3" xfId="781" xr:uid="{00000000-0005-0000-0000-00003F030000}"/>
    <cellStyle name="Normal 58 2" xfId="782" xr:uid="{00000000-0005-0000-0000-000040030000}"/>
    <cellStyle name="Normal 58 3" xfId="783" xr:uid="{00000000-0005-0000-0000-000041030000}"/>
    <cellStyle name="Normal 59 2" xfId="784" xr:uid="{00000000-0005-0000-0000-000042030000}"/>
    <cellStyle name="Normal 59 3" xfId="785" xr:uid="{00000000-0005-0000-0000-000043030000}"/>
    <cellStyle name="Normal 6" xfId="786" xr:uid="{00000000-0005-0000-0000-000044030000}"/>
    <cellStyle name="Normal 60 2" xfId="787" xr:uid="{00000000-0005-0000-0000-000045030000}"/>
    <cellStyle name="Normal 60 3" xfId="788" xr:uid="{00000000-0005-0000-0000-000046030000}"/>
    <cellStyle name="Normal 61 2" xfId="789" xr:uid="{00000000-0005-0000-0000-000047030000}"/>
    <cellStyle name="Normal 61 3" xfId="790" xr:uid="{00000000-0005-0000-0000-000048030000}"/>
    <cellStyle name="Normal 62 2" xfId="791" xr:uid="{00000000-0005-0000-0000-000049030000}"/>
    <cellStyle name="Normal 62 3" xfId="792" xr:uid="{00000000-0005-0000-0000-00004A030000}"/>
    <cellStyle name="Normal 63 2" xfId="793" xr:uid="{00000000-0005-0000-0000-00004B030000}"/>
    <cellStyle name="Normal 63 3" xfId="794" xr:uid="{00000000-0005-0000-0000-00004C030000}"/>
    <cellStyle name="Normal 64 2" xfId="795" xr:uid="{00000000-0005-0000-0000-00004D030000}"/>
    <cellStyle name="Normal 64 3" xfId="796" xr:uid="{00000000-0005-0000-0000-00004E030000}"/>
    <cellStyle name="Normal 65 2" xfId="797" xr:uid="{00000000-0005-0000-0000-00004F030000}"/>
    <cellStyle name="Normal 65 3" xfId="798" xr:uid="{00000000-0005-0000-0000-000050030000}"/>
    <cellStyle name="Normal 66 2" xfId="799" xr:uid="{00000000-0005-0000-0000-000051030000}"/>
    <cellStyle name="Normal 66 3" xfId="800" xr:uid="{00000000-0005-0000-0000-000052030000}"/>
    <cellStyle name="Normal 67 2" xfId="801" xr:uid="{00000000-0005-0000-0000-000053030000}"/>
    <cellStyle name="Normal 67 3" xfId="802" xr:uid="{00000000-0005-0000-0000-000054030000}"/>
    <cellStyle name="Normal 68 2" xfId="803" xr:uid="{00000000-0005-0000-0000-000055030000}"/>
    <cellStyle name="Normal 68 3" xfId="804" xr:uid="{00000000-0005-0000-0000-000056030000}"/>
    <cellStyle name="Normal 69 2" xfId="805" xr:uid="{00000000-0005-0000-0000-000057030000}"/>
    <cellStyle name="Normal 69 3" xfId="806" xr:uid="{00000000-0005-0000-0000-000058030000}"/>
    <cellStyle name="Normal 7" xfId="807" xr:uid="{00000000-0005-0000-0000-000059030000}"/>
    <cellStyle name="Normal 7 10" xfId="808" xr:uid="{00000000-0005-0000-0000-00005A030000}"/>
    <cellStyle name="Normal 7 10 2" xfId="809" xr:uid="{00000000-0005-0000-0000-00005B030000}"/>
    <cellStyle name="Normal 7 11" xfId="810" xr:uid="{00000000-0005-0000-0000-00005C030000}"/>
    <cellStyle name="Normal 7 11 2" xfId="811" xr:uid="{00000000-0005-0000-0000-00005D030000}"/>
    <cellStyle name="Normal 7 12" xfId="812" xr:uid="{00000000-0005-0000-0000-00005E030000}"/>
    <cellStyle name="Normal 7 12 2" xfId="813" xr:uid="{00000000-0005-0000-0000-00005F030000}"/>
    <cellStyle name="Normal 7 13" xfId="814" xr:uid="{00000000-0005-0000-0000-000060030000}"/>
    <cellStyle name="Normal 7 13 2" xfId="815" xr:uid="{00000000-0005-0000-0000-000061030000}"/>
    <cellStyle name="Normal 7 14" xfId="816" xr:uid="{00000000-0005-0000-0000-000062030000}"/>
    <cellStyle name="Normal 7 14 2" xfId="817" xr:uid="{00000000-0005-0000-0000-000063030000}"/>
    <cellStyle name="Normal 7 15" xfId="818" xr:uid="{00000000-0005-0000-0000-000064030000}"/>
    <cellStyle name="Normal 7 15 2" xfId="819" xr:uid="{00000000-0005-0000-0000-000065030000}"/>
    <cellStyle name="Normal 7 16" xfId="820" xr:uid="{00000000-0005-0000-0000-000066030000}"/>
    <cellStyle name="Normal 7 16 2" xfId="821" xr:uid="{00000000-0005-0000-0000-000067030000}"/>
    <cellStyle name="Normal 7 17" xfId="822" xr:uid="{00000000-0005-0000-0000-000068030000}"/>
    <cellStyle name="Normal 7 17 2" xfId="823" xr:uid="{00000000-0005-0000-0000-000069030000}"/>
    <cellStyle name="Normal 7 18" xfId="824" xr:uid="{00000000-0005-0000-0000-00006A030000}"/>
    <cellStyle name="Normal 7 18 2" xfId="825" xr:uid="{00000000-0005-0000-0000-00006B030000}"/>
    <cellStyle name="Normal 7 2" xfId="826" xr:uid="{00000000-0005-0000-0000-00006C030000}"/>
    <cellStyle name="Normal 7 2 2" xfId="827" xr:uid="{00000000-0005-0000-0000-00006D030000}"/>
    <cellStyle name="Normal 7 3" xfId="828" xr:uid="{00000000-0005-0000-0000-00006E030000}"/>
    <cellStyle name="Normal 7 3 2" xfId="829" xr:uid="{00000000-0005-0000-0000-00006F030000}"/>
    <cellStyle name="Normal 7 4" xfId="830" xr:uid="{00000000-0005-0000-0000-000070030000}"/>
    <cellStyle name="Normal 7 4 2" xfId="831" xr:uid="{00000000-0005-0000-0000-000071030000}"/>
    <cellStyle name="Normal 7 5" xfId="832" xr:uid="{00000000-0005-0000-0000-000072030000}"/>
    <cellStyle name="Normal 7 5 2" xfId="833" xr:uid="{00000000-0005-0000-0000-000073030000}"/>
    <cellStyle name="Normal 7 6" xfId="834" xr:uid="{00000000-0005-0000-0000-000074030000}"/>
    <cellStyle name="Normal 7 6 2" xfId="835" xr:uid="{00000000-0005-0000-0000-000075030000}"/>
    <cellStyle name="Normal 7 7" xfId="836" xr:uid="{00000000-0005-0000-0000-000076030000}"/>
    <cellStyle name="Normal 7 7 2" xfId="837" xr:uid="{00000000-0005-0000-0000-000077030000}"/>
    <cellStyle name="Normal 7 8" xfId="838" xr:uid="{00000000-0005-0000-0000-000078030000}"/>
    <cellStyle name="Normal 7 8 2" xfId="839" xr:uid="{00000000-0005-0000-0000-000079030000}"/>
    <cellStyle name="Normal 7 9" xfId="840" xr:uid="{00000000-0005-0000-0000-00007A030000}"/>
    <cellStyle name="Normal 7 9 2" xfId="841" xr:uid="{00000000-0005-0000-0000-00007B030000}"/>
    <cellStyle name="Normal 70 2" xfId="842" xr:uid="{00000000-0005-0000-0000-00007C030000}"/>
    <cellStyle name="Normal 70 3" xfId="843" xr:uid="{00000000-0005-0000-0000-00007D030000}"/>
    <cellStyle name="Normal 71 2" xfId="844" xr:uid="{00000000-0005-0000-0000-00007E030000}"/>
    <cellStyle name="Normal 71 3" xfId="845" xr:uid="{00000000-0005-0000-0000-00007F030000}"/>
    <cellStyle name="Normal 72 2" xfId="846" xr:uid="{00000000-0005-0000-0000-000080030000}"/>
    <cellStyle name="Normal 72 3" xfId="847" xr:uid="{00000000-0005-0000-0000-000081030000}"/>
    <cellStyle name="Normal 73 2" xfId="848" xr:uid="{00000000-0005-0000-0000-000082030000}"/>
    <cellStyle name="Normal 73 3" xfId="849" xr:uid="{00000000-0005-0000-0000-000083030000}"/>
    <cellStyle name="Normal 74 2" xfId="850" xr:uid="{00000000-0005-0000-0000-000084030000}"/>
    <cellStyle name="Normal 74 3" xfId="851" xr:uid="{00000000-0005-0000-0000-000085030000}"/>
    <cellStyle name="Normal 75 2" xfId="852" xr:uid="{00000000-0005-0000-0000-000086030000}"/>
    <cellStyle name="Normal 75 3" xfId="853" xr:uid="{00000000-0005-0000-0000-000087030000}"/>
    <cellStyle name="Normal 76 2" xfId="854" xr:uid="{00000000-0005-0000-0000-000088030000}"/>
    <cellStyle name="Normal 76 3" xfId="855" xr:uid="{00000000-0005-0000-0000-000089030000}"/>
    <cellStyle name="Normal 77 2" xfId="856" xr:uid="{00000000-0005-0000-0000-00008A030000}"/>
    <cellStyle name="Normal 77 3" xfId="857" xr:uid="{00000000-0005-0000-0000-00008B030000}"/>
    <cellStyle name="Normal 78 2" xfId="858" xr:uid="{00000000-0005-0000-0000-00008C030000}"/>
    <cellStyle name="Normal 78 3" xfId="859" xr:uid="{00000000-0005-0000-0000-00008D030000}"/>
    <cellStyle name="Normal 79" xfId="860" xr:uid="{00000000-0005-0000-0000-00008E030000}"/>
    <cellStyle name="Normal 79 2" xfId="861" xr:uid="{00000000-0005-0000-0000-00008F030000}"/>
    <cellStyle name="Normal 79 2 2" xfId="862" xr:uid="{00000000-0005-0000-0000-000090030000}"/>
    <cellStyle name="Normal 79 3" xfId="863" xr:uid="{00000000-0005-0000-0000-000091030000}"/>
    <cellStyle name="Normal 79 3 2" xfId="864" xr:uid="{00000000-0005-0000-0000-000092030000}"/>
    <cellStyle name="Normal 79 4" xfId="865" xr:uid="{00000000-0005-0000-0000-000093030000}"/>
    <cellStyle name="Normal 8" xfId="866" xr:uid="{00000000-0005-0000-0000-000094030000}"/>
    <cellStyle name="Normal 8 2" xfId="867" xr:uid="{00000000-0005-0000-0000-000095030000}"/>
    <cellStyle name="Normal 8 2 2" xfId="868" xr:uid="{00000000-0005-0000-0000-000096030000}"/>
    <cellStyle name="Normal 8 3" xfId="869" xr:uid="{00000000-0005-0000-0000-000097030000}"/>
    <cellStyle name="Normal 8 3 2" xfId="870" xr:uid="{00000000-0005-0000-0000-000098030000}"/>
    <cellStyle name="Normal 8 4" xfId="871" xr:uid="{00000000-0005-0000-0000-000099030000}"/>
    <cellStyle name="Normal 8 4 2" xfId="872" xr:uid="{00000000-0005-0000-0000-00009A030000}"/>
    <cellStyle name="Normal 8 5" xfId="873" xr:uid="{00000000-0005-0000-0000-00009B030000}"/>
    <cellStyle name="Normal 8 5 2" xfId="874" xr:uid="{00000000-0005-0000-0000-00009C030000}"/>
    <cellStyle name="Normal 80" xfId="875" xr:uid="{00000000-0005-0000-0000-00009D030000}"/>
    <cellStyle name="Normal 80 2" xfId="876" xr:uid="{00000000-0005-0000-0000-00009E030000}"/>
    <cellStyle name="Normal 80 2 2" xfId="877" xr:uid="{00000000-0005-0000-0000-00009F030000}"/>
    <cellStyle name="Normal 80 3" xfId="878" xr:uid="{00000000-0005-0000-0000-0000A0030000}"/>
    <cellStyle name="Normal 80 3 2" xfId="879" xr:uid="{00000000-0005-0000-0000-0000A1030000}"/>
    <cellStyle name="Normal 80 4" xfId="880" xr:uid="{00000000-0005-0000-0000-0000A2030000}"/>
    <cellStyle name="Normal 81" xfId="881" xr:uid="{00000000-0005-0000-0000-0000A3030000}"/>
    <cellStyle name="Normal 81 2" xfId="882" xr:uid="{00000000-0005-0000-0000-0000A4030000}"/>
    <cellStyle name="Normal 81 3" xfId="883" xr:uid="{00000000-0005-0000-0000-0000A5030000}"/>
    <cellStyle name="Normal 82" xfId="884" xr:uid="{00000000-0005-0000-0000-0000A6030000}"/>
    <cellStyle name="Normal 82 2" xfId="885" xr:uid="{00000000-0005-0000-0000-0000A7030000}"/>
    <cellStyle name="Normal 82 3" xfId="886" xr:uid="{00000000-0005-0000-0000-0000A8030000}"/>
    <cellStyle name="Normal 83" xfId="887" xr:uid="{00000000-0005-0000-0000-0000A9030000}"/>
    <cellStyle name="Normal 83 2" xfId="888" xr:uid="{00000000-0005-0000-0000-0000AA030000}"/>
    <cellStyle name="Normal 83 3" xfId="889" xr:uid="{00000000-0005-0000-0000-0000AB030000}"/>
    <cellStyle name="Normal 84" xfId="890" xr:uid="{00000000-0005-0000-0000-0000AC030000}"/>
    <cellStyle name="Normal 84 2" xfId="891" xr:uid="{00000000-0005-0000-0000-0000AD030000}"/>
    <cellStyle name="Normal 84 3" xfId="892" xr:uid="{00000000-0005-0000-0000-0000AE030000}"/>
    <cellStyle name="Normal 85" xfId="893" xr:uid="{00000000-0005-0000-0000-0000AF030000}"/>
    <cellStyle name="Normal 85 2" xfId="894" xr:uid="{00000000-0005-0000-0000-0000B0030000}"/>
    <cellStyle name="Normal 85 3" xfId="895" xr:uid="{00000000-0005-0000-0000-0000B1030000}"/>
    <cellStyle name="Normal 86" xfId="896" xr:uid="{00000000-0005-0000-0000-0000B2030000}"/>
    <cellStyle name="Normal 86 2" xfId="897" xr:uid="{00000000-0005-0000-0000-0000B3030000}"/>
    <cellStyle name="Normal 86 3" xfId="898" xr:uid="{00000000-0005-0000-0000-0000B4030000}"/>
    <cellStyle name="Normal 87" xfId="899" xr:uid="{00000000-0005-0000-0000-0000B5030000}"/>
    <cellStyle name="Normal 87 2" xfId="900" xr:uid="{00000000-0005-0000-0000-0000B6030000}"/>
    <cellStyle name="Normal 87 3" xfId="901" xr:uid="{00000000-0005-0000-0000-0000B7030000}"/>
    <cellStyle name="Normal 88" xfId="902" xr:uid="{00000000-0005-0000-0000-0000B8030000}"/>
    <cellStyle name="Normal 88 2" xfId="903" xr:uid="{00000000-0005-0000-0000-0000B9030000}"/>
    <cellStyle name="Normal 88 3" xfId="904" xr:uid="{00000000-0005-0000-0000-0000BA030000}"/>
    <cellStyle name="Normal 89" xfId="905" xr:uid="{00000000-0005-0000-0000-0000BB030000}"/>
    <cellStyle name="Normal 89 2" xfId="906" xr:uid="{00000000-0005-0000-0000-0000BC030000}"/>
    <cellStyle name="Normal 89 3" xfId="907" xr:uid="{00000000-0005-0000-0000-0000BD030000}"/>
    <cellStyle name="Normal 9" xfId="908" xr:uid="{00000000-0005-0000-0000-0000BE030000}"/>
    <cellStyle name="Normal 9 2" xfId="909" xr:uid="{00000000-0005-0000-0000-0000BF030000}"/>
    <cellStyle name="Normal 9 2 2" xfId="910" xr:uid="{00000000-0005-0000-0000-0000C0030000}"/>
    <cellStyle name="Normal 9 3" xfId="911" xr:uid="{00000000-0005-0000-0000-0000C1030000}"/>
    <cellStyle name="Normal 9 3 2" xfId="912" xr:uid="{00000000-0005-0000-0000-0000C2030000}"/>
    <cellStyle name="Normal 9 4" xfId="913" xr:uid="{00000000-0005-0000-0000-0000C3030000}"/>
    <cellStyle name="Normal 9 4 2" xfId="914" xr:uid="{00000000-0005-0000-0000-0000C4030000}"/>
    <cellStyle name="Normal 9 5" xfId="915" xr:uid="{00000000-0005-0000-0000-0000C5030000}"/>
    <cellStyle name="Normal 9 5 2" xfId="916" xr:uid="{00000000-0005-0000-0000-0000C6030000}"/>
    <cellStyle name="Normal 90" xfId="917" xr:uid="{00000000-0005-0000-0000-0000C7030000}"/>
    <cellStyle name="Normal 90 2" xfId="918" xr:uid="{00000000-0005-0000-0000-0000C8030000}"/>
    <cellStyle name="Normal 90 3" xfId="919" xr:uid="{00000000-0005-0000-0000-0000C9030000}"/>
    <cellStyle name="Normal 91" xfId="920" xr:uid="{00000000-0005-0000-0000-0000CA030000}"/>
    <cellStyle name="Normal 91 2" xfId="921" xr:uid="{00000000-0005-0000-0000-0000CB030000}"/>
    <cellStyle name="Normal 91 3" xfId="922" xr:uid="{00000000-0005-0000-0000-0000CC030000}"/>
    <cellStyle name="Normal 92" xfId="923" xr:uid="{00000000-0005-0000-0000-0000CD030000}"/>
    <cellStyle name="Normal 92 2" xfId="924" xr:uid="{00000000-0005-0000-0000-0000CE030000}"/>
    <cellStyle name="Normal 92 3" xfId="925" xr:uid="{00000000-0005-0000-0000-0000CF030000}"/>
    <cellStyle name="Normal 93" xfId="926" xr:uid="{00000000-0005-0000-0000-0000D0030000}"/>
    <cellStyle name="Normal 93 2" xfId="927" xr:uid="{00000000-0005-0000-0000-0000D1030000}"/>
    <cellStyle name="Normal 93 3" xfId="928" xr:uid="{00000000-0005-0000-0000-0000D2030000}"/>
    <cellStyle name="Normal 94" xfId="929" xr:uid="{00000000-0005-0000-0000-0000D3030000}"/>
    <cellStyle name="Normal 94 2" xfId="930" xr:uid="{00000000-0005-0000-0000-0000D4030000}"/>
    <cellStyle name="Normal 94 3" xfId="931" xr:uid="{00000000-0005-0000-0000-0000D5030000}"/>
    <cellStyle name="Normal 95" xfId="932" xr:uid="{00000000-0005-0000-0000-0000D6030000}"/>
    <cellStyle name="Normal 95 2" xfId="933" xr:uid="{00000000-0005-0000-0000-0000D7030000}"/>
    <cellStyle name="Normal 95 3" xfId="934" xr:uid="{00000000-0005-0000-0000-0000D8030000}"/>
    <cellStyle name="Normal 96" xfId="935" xr:uid="{00000000-0005-0000-0000-0000D9030000}"/>
    <cellStyle name="Normal 96 2" xfId="936" xr:uid="{00000000-0005-0000-0000-0000DA030000}"/>
    <cellStyle name="Normal 96 2 2" xfId="937" xr:uid="{00000000-0005-0000-0000-0000DB030000}"/>
    <cellStyle name="Normal 96 3" xfId="938" xr:uid="{00000000-0005-0000-0000-0000DC030000}"/>
    <cellStyle name="Normal 97" xfId="939" xr:uid="{00000000-0005-0000-0000-0000DD030000}"/>
    <cellStyle name="Normal 97 2" xfId="940" xr:uid="{00000000-0005-0000-0000-0000DE030000}"/>
    <cellStyle name="Normal_2010 NY-showroom sheet set for JCP 0330" xfId="941" xr:uid="{00000000-0005-0000-0000-0000DF030000}"/>
    <cellStyle name="Normal_2010 NY-showroom sheet set for JCP 0330 2" xfId="942" xr:uid="{00000000-0005-0000-0000-0000E0030000}"/>
    <cellStyle name="Normal1" xfId="943" xr:uid="{00000000-0005-0000-0000-0000E9030000}"/>
    <cellStyle name="Note 10" xfId="944" xr:uid="{00000000-0005-0000-0000-0000EA030000}"/>
    <cellStyle name="Note 10 2" xfId="945" xr:uid="{00000000-0005-0000-0000-0000EB030000}"/>
    <cellStyle name="Note 10 3" xfId="946" xr:uid="{00000000-0005-0000-0000-0000EC030000}"/>
    <cellStyle name="Note 10 4" xfId="947" xr:uid="{00000000-0005-0000-0000-0000ED030000}"/>
    <cellStyle name="Note 10 5" xfId="948" xr:uid="{00000000-0005-0000-0000-0000EE030000}"/>
    <cellStyle name="Note 10 6" xfId="949" xr:uid="{00000000-0005-0000-0000-0000EF030000}"/>
    <cellStyle name="Note 10 7" xfId="950" xr:uid="{00000000-0005-0000-0000-0000F0030000}"/>
    <cellStyle name="Note 10_Ecommerce Sheet set Committment update 120902 (2)" xfId="951" xr:uid="{00000000-0005-0000-0000-0000F1030000}"/>
    <cellStyle name="Note 11" xfId="952" xr:uid="{00000000-0005-0000-0000-0000F2030000}"/>
    <cellStyle name="Note 11 2" xfId="953" xr:uid="{00000000-0005-0000-0000-0000F3030000}"/>
    <cellStyle name="Note 11 3" xfId="954" xr:uid="{00000000-0005-0000-0000-0000F4030000}"/>
    <cellStyle name="Note 11 4" xfId="955" xr:uid="{00000000-0005-0000-0000-0000F5030000}"/>
    <cellStyle name="Note 11 5" xfId="956" xr:uid="{00000000-0005-0000-0000-0000F6030000}"/>
    <cellStyle name="Note 11 6" xfId="957" xr:uid="{00000000-0005-0000-0000-0000F7030000}"/>
    <cellStyle name="Note 11 7" xfId="958" xr:uid="{00000000-0005-0000-0000-0000F8030000}"/>
    <cellStyle name="Note 11_Ecommerce Sheet set Committment update 120902 (2)" xfId="959" xr:uid="{00000000-0005-0000-0000-0000F9030000}"/>
    <cellStyle name="Note 12" xfId="960" xr:uid="{00000000-0005-0000-0000-0000FA030000}"/>
    <cellStyle name="Note 12 2" xfId="961" xr:uid="{00000000-0005-0000-0000-0000FB030000}"/>
    <cellStyle name="Note 12 3" xfId="962" xr:uid="{00000000-0005-0000-0000-0000FC030000}"/>
    <cellStyle name="Note 12 4" xfId="963" xr:uid="{00000000-0005-0000-0000-0000FD030000}"/>
    <cellStyle name="Note 12 5" xfId="964" xr:uid="{00000000-0005-0000-0000-0000FE030000}"/>
    <cellStyle name="Note 12 6" xfId="965" xr:uid="{00000000-0005-0000-0000-0000FF030000}"/>
    <cellStyle name="Note 12 7" xfId="966" xr:uid="{00000000-0005-0000-0000-000000040000}"/>
    <cellStyle name="Note 12_Ecommerce Sheet set Committment update 120902 (2)" xfId="967" xr:uid="{00000000-0005-0000-0000-000001040000}"/>
    <cellStyle name="Note 13" xfId="968" xr:uid="{00000000-0005-0000-0000-000002040000}"/>
    <cellStyle name="Note 13 2" xfId="969" xr:uid="{00000000-0005-0000-0000-000003040000}"/>
    <cellStyle name="Note 13 3" xfId="970" xr:uid="{00000000-0005-0000-0000-000004040000}"/>
    <cellStyle name="Note 13 4" xfId="971" xr:uid="{00000000-0005-0000-0000-000005040000}"/>
    <cellStyle name="Note 13 5" xfId="972" xr:uid="{00000000-0005-0000-0000-000006040000}"/>
    <cellStyle name="Note 13 6" xfId="973" xr:uid="{00000000-0005-0000-0000-000007040000}"/>
    <cellStyle name="Note 13 7" xfId="974" xr:uid="{00000000-0005-0000-0000-000008040000}"/>
    <cellStyle name="Note 13_Ecommerce Sheet set Committment update 120902 (2)" xfId="975" xr:uid="{00000000-0005-0000-0000-000009040000}"/>
    <cellStyle name="Note 14" xfId="976" xr:uid="{00000000-0005-0000-0000-00000A040000}"/>
    <cellStyle name="Note 14 2" xfId="977" xr:uid="{00000000-0005-0000-0000-00000B040000}"/>
    <cellStyle name="Note 14 3" xfId="978" xr:uid="{00000000-0005-0000-0000-00000C040000}"/>
    <cellStyle name="Note 14 4" xfId="979" xr:uid="{00000000-0005-0000-0000-00000D040000}"/>
    <cellStyle name="Note 14 5" xfId="980" xr:uid="{00000000-0005-0000-0000-00000E040000}"/>
    <cellStyle name="Note 14 6" xfId="981" xr:uid="{00000000-0005-0000-0000-00000F040000}"/>
    <cellStyle name="Note 14 7" xfId="982" xr:uid="{00000000-0005-0000-0000-000010040000}"/>
    <cellStyle name="Note 14_Ecommerce Sheet set Committment update 120902 (2)" xfId="983" xr:uid="{00000000-0005-0000-0000-000011040000}"/>
    <cellStyle name="Note 15" xfId="984" xr:uid="{00000000-0005-0000-0000-000012040000}"/>
    <cellStyle name="Note 15 2" xfId="985" xr:uid="{00000000-0005-0000-0000-000013040000}"/>
    <cellStyle name="Note 15 3" xfId="986" xr:uid="{00000000-0005-0000-0000-000014040000}"/>
    <cellStyle name="Note 15_Ecommerce Sheet set Committment update 120902 (2)" xfId="987" xr:uid="{00000000-0005-0000-0000-000015040000}"/>
    <cellStyle name="Note 16" xfId="988" xr:uid="{00000000-0005-0000-0000-000016040000}"/>
    <cellStyle name="Note 16 2" xfId="989" xr:uid="{00000000-0005-0000-0000-000017040000}"/>
    <cellStyle name="Note 16 3" xfId="990" xr:uid="{00000000-0005-0000-0000-000018040000}"/>
    <cellStyle name="Note 16_Ecommerce Sheet set Committment update 120902 (2)" xfId="991" xr:uid="{00000000-0005-0000-0000-000019040000}"/>
    <cellStyle name="Note 2" xfId="992" xr:uid="{00000000-0005-0000-0000-00001A040000}"/>
    <cellStyle name="Note 2 2" xfId="993" xr:uid="{00000000-0005-0000-0000-00001B040000}"/>
    <cellStyle name="Note 2 3" xfId="994" xr:uid="{00000000-0005-0000-0000-00001C040000}"/>
    <cellStyle name="Note 2 4" xfId="995" xr:uid="{00000000-0005-0000-0000-00001D040000}"/>
    <cellStyle name="Note 2 5" xfId="996" xr:uid="{00000000-0005-0000-0000-00001E040000}"/>
    <cellStyle name="Note 2 6" xfId="997" xr:uid="{00000000-0005-0000-0000-00001F040000}"/>
    <cellStyle name="Note 2 7" xfId="998" xr:uid="{00000000-0005-0000-0000-000020040000}"/>
    <cellStyle name="Note 2 8" xfId="999" xr:uid="{00000000-0005-0000-0000-000021040000}"/>
    <cellStyle name="Note 2_Ecommerce Sheet set Committment update 120902 (2)" xfId="1000" xr:uid="{00000000-0005-0000-0000-000022040000}"/>
    <cellStyle name="Note 3" xfId="1001" xr:uid="{00000000-0005-0000-0000-000023040000}"/>
    <cellStyle name="Note 3 2" xfId="1002" xr:uid="{00000000-0005-0000-0000-000024040000}"/>
    <cellStyle name="Note 3 3" xfId="1003" xr:uid="{00000000-0005-0000-0000-000025040000}"/>
    <cellStyle name="Note 3 4" xfId="1004" xr:uid="{00000000-0005-0000-0000-000026040000}"/>
    <cellStyle name="Note 3 5" xfId="1005" xr:uid="{00000000-0005-0000-0000-000027040000}"/>
    <cellStyle name="Note 3 6" xfId="1006" xr:uid="{00000000-0005-0000-0000-000028040000}"/>
    <cellStyle name="Note 3 7" xfId="1007" xr:uid="{00000000-0005-0000-0000-000029040000}"/>
    <cellStyle name="Note 3_Ecommerce Sheet set Committment update 120902 (2)" xfId="1008" xr:uid="{00000000-0005-0000-0000-00002A040000}"/>
    <cellStyle name="Note 4" xfId="1009" xr:uid="{00000000-0005-0000-0000-00002B040000}"/>
    <cellStyle name="Note 4 2" xfId="1010" xr:uid="{00000000-0005-0000-0000-00002C040000}"/>
    <cellStyle name="Note 4 3" xfId="1011" xr:uid="{00000000-0005-0000-0000-00002D040000}"/>
    <cellStyle name="Note 4 4" xfId="1012" xr:uid="{00000000-0005-0000-0000-00002E040000}"/>
    <cellStyle name="Note 4 5" xfId="1013" xr:uid="{00000000-0005-0000-0000-00002F040000}"/>
    <cellStyle name="Note 4 6" xfId="1014" xr:uid="{00000000-0005-0000-0000-000030040000}"/>
    <cellStyle name="Note 4 7" xfId="1015" xr:uid="{00000000-0005-0000-0000-000031040000}"/>
    <cellStyle name="Note 4_Ecommerce Sheet set Committment update 120902 (2)" xfId="1016" xr:uid="{00000000-0005-0000-0000-000032040000}"/>
    <cellStyle name="Note 5" xfId="1017" xr:uid="{00000000-0005-0000-0000-000033040000}"/>
    <cellStyle name="Note 5 2" xfId="1018" xr:uid="{00000000-0005-0000-0000-000034040000}"/>
    <cellStyle name="Note 5 3" xfId="1019" xr:uid="{00000000-0005-0000-0000-000035040000}"/>
    <cellStyle name="Note 5 4" xfId="1020" xr:uid="{00000000-0005-0000-0000-000036040000}"/>
    <cellStyle name="Note 5 5" xfId="1021" xr:uid="{00000000-0005-0000-0000-000037040000}"/>
    <cellStyle name="Note 5 6" xfId="1022" xr:uid="{00000000-0005-0000-0000-000038040000}"/>
    <cellStyle name="Note 5 7" xfId="1023" xr:uid="{00000000-0005-0000-0000-000039040000}"/>
    <cellStyle name="Note 5_Ecommerce Sheet set Committment update 120902 (2)" xfId="1024" xr:uid="{00000000-0005-0000-0000-00003A040000}"/>
    <cellStyle name="Note 6" xfId="1025" xr:uid="{00000000-0005-0000-0000-00003B040000}"/>
    <cellStyle name="Note 6 2" xfId="1026" xr:uid="{00000000-0005-0000-0000-00003C040000}"/>
    <cellStyle name="Note 6 3" xfId="1027" xr:uid="{00000000-0005-0000-0000-00003D040000}"/>
    <cellStyle name="Note 6 4" xfId="1028" xr:uid="{00000000-0005-0000-0000-00003E040000}"/>
    <cellStyle name="Note 6 5" xfId="1029" xr:uid="{00000000-0005-0000-0000-00003F040000}"/>
    <cellStyle name="Note 6 6" xfId="1030" xr:uid="{00000000-0005-0000-0000-000040040000}"/>
    <cellStyle name="Note 6 7" xfId="1031" xr:uid="{00000000-0005-0000-0000-000041040000}"/>
    <cellStyle name="Note 6_Ecommerce Sheet set Committment update 120902 (2)" xfId="1032" xr:uid="{00000000-0005-0000-0000-000042040000}"/>
    <cellStyle name="Note 7" xfId="1033" xr:uid="{00000000-0005-0000-0000-000043040000}"/>
    <cellStyle name="Note 7 2" xfId="1034" xr:uid="{00000000-0005-0000-0000-000044040000}"/>
    <cellStyle name="Note 7 3" xfId="1035" xr:uid="{00000000-0005-0000-0000-000045040000}"/>
    <cellStyle name="Note 7 4" xfId="1036" xr:uid="{00000000-0005-0000-0000-000046040000}"/>
    <cellStyle name="Note 7 5" xfId="1037" xr:uid="{00000000-0005-0000-0000-000047040000}"/>
    <cellStyle name="Note 7 6" xfId="1038" xr:uid="{00000000-0005-0000-0000-000048040000}"/>
    <cellStyle name="Note 7 7" xfId="1039" xr:uid="{00000000-0005-0000-0000-000049040000}"/>
    <cellStyle name="Note 7_Ecommerce Sheet set Committment update 120902 (2)" xfId="1040" xr:uid="{00000000-0005-0000-0000-00004A040000}"/>
    <cellStyle name="Note 8" xfId="1041" xr:uid="{00000000-0005-0000-0000-00004B040000}"/>
    <cellStyle name="Note 8 2" xfId="1042" xr:uid="{00000000-0005-0000-0000-00004C040000}"/>
    <cellStyle name="Note 8 3" xfId="1043" xr:uid="{00000000-0005-0000-0000-00004D040000}"/>
    <cellStyle name="Note 8 4" xfId="1044" xr:uid="{00000000-0005-0000-0000-00004E040000}"/>
    <cellStyle name="Note 8 5" xfId="1045" xr:uid="{00000000-0005-0000-0000-00004F040000}"/>
    <cellStyle name="Note 8 6" xfId="1046" xr:uid="{00000000-0005-0000-0000-000050040000}"/>
    <cellStyle name="Note 8 7" xfId="1047" xr:uid="{00000000-0005-0000-0000-000051040000}"/>
    <cellStyle name="Note 8_Ecommerce Sheet set Committment update 120902 (2)" xfId="1048" xr:uid="{00000000-0005-0000-0000-000052040000}"/>
    <cellStyle name="Note 9" xfId="1049" xr:uid="{00000000-0005-0000-0000-000053040000}"/>
    <cellStyle name="Note 9 2" xfId="1050" xr:uid="{00000000-0005-0000-0000-000054040000}"/>
    <cellStyle name="Note 9 3" xfId="1051" xr:uid="{00000000-0005-0000-0000-000055040000}"/>
    <cellStyle name="Note 9 4" xfId="1052" xr:uid="{00000000-0005-0000-0000-000056040000}"/>
    <cellStyle name="Note 9 5" xfId="1053" xr:uid="{00000000-0005-0000-0000-000057040000}"/>
    <cellStyle name="Note 9 6" xfId="1054" xr:uid="{00000000-0005-0000-0000-000058040000}"/>
    <cellStyle name="Note 9 7" xfId="1055" xr:uid="{00000000-0005-0000-0000-000059040000}"/>
    <cellStyle name="Note 9_Ecommerce Sheet set Committment update 120902 (2)" xfId="1056" xr:uid="{00000000-0005-0000-0000-00005A040000}"/>
    <cellStyle name="Output 2" xfId="1057" xr:uid="{00000000-0005-0000-0000-00005B040000}"/>
    <cellStyle name="Percent 2" xfId="1058" xr:uid="{00000000-0005-0000-0000-00005C040000}"/>
    <cellStyle name="Percent 2 2" xfId="1059" xr:uid="{00000000-0005-0000-0000-00005D040000}"/>
    <cellStyle name="Percent 2 3" xfId="1060" xr:uid="{00000000-0005-0000-0000-00005E040000}"/>
    <cellStyle name="Percent 2 5" xfId="1061" xr:uid="{00000000-0005-0000-0000-00005F040000}"/>
    <cellStyle name="Percent 3" xfId="1062" xr:uid="{00000000-0005-0000-0000-000060040000}"/>
    <cellStyle name="Percent 3 2" xfId="1063" xr:uid="{00000000-0005-0000-0000-000061040000}"/>
    <cellStyle name="Percent 4" xfId="1064" xr:uid="{00000000-0005-0000-0000-000062040000}"/>
    <cellStyle name="Percent 5" xfId="1065" xr:uid="{00000000-0005-0000-0000-000063040000}"/>
    <cellStyle name="Style 1" xfId="1066" xr:uid="{00000000-0005-0000-0000-000064040000}"/>
    <cellStyle name="Style 1 2" xfId="1067" xr:uid="{00000000-0005-0000-0000-000065040000}"/>
    <cellStyle name="TextStyle" xfId="1068" xr:uid="{00000000-0005-0000-0000-000066040000}"/>
    <cellStyle name="Title 2" xfId="1069" xr:uid="{00000000-0005-0000-0000-000067040000}"/>
    <cellStyle name="Total 2" xfId="1070" xr:uid="{00000000-0005-0000-0000-000068040000}"/>
    <cellStyle name="Warning Text 2" xfId="1071" xr:uid="{00000000-0005-0000-0000-000069040000}"/>
    <cellStyle name="百分比 2" xfId="1123" xr:uid="{00000000-0005-0000-0000-00009F040000}"/>
    <cellStyle name="百分比 3" xfId="1124" xr:uid="{00000000-0005-0000-0000-0000A0040000}"/>
    <cellStyle name="百分比 4" xfId="1125" xr:uid="{00000000-0005-0000-0000-0000A1040000}"/>
    <cellStyle name="标题 1 2" xfId="1105" xr:uid="{00000000-0005-0000-0000-00008D040000}"/>
    <cellStyle name="标题 1 3" xfId="1106" xr:uid="{00000000-0005-0000-0000-00008E040000}"/>
    <cellStyle name="标题 2 2" xfId="1107" xr:uid="{00000000-0005-0000-0000-00008F040000}"/>
    <cellStyle name="标题 2 3" xfId="1108" xr:uid="{00000000-0005-0000-0000-000090040000}"/>
    <cellStyle name="标题 3 2" xfId="1109" xr:uid="{00000000-0005-0000-0000-000091040000}"/>
    <cellStyle name="标题 3 3" xfId="1110" xr:uid="{00000000-0005-0000-0000-000092040000}"/>
    <cellStyle name="标题 4 2" xfId="1111" xr:uid="{00000000-0005-0000-0000-000093040000}"/>
    <cellStyle name="标题 4 3" xfId="1112" xr:uid="{00000000-0005-0000-0000-000094040000}"/>
    <cellStyle name="标题 5" xfId="1113" xr:uid="{00000000-0005-0000-0000-000095040000}"/>
    <cellStyle name="标题 6" xfId="1114" xr:uid="{00000000-0005-0000-0000-000096040000}"/>
    <cellStyle name="差 2" xfId="1078" xr:uid="{00000000-0005-0000-0000-000070040000}"/>
    <cellStyle name="差 3" xfId="1079" xr:uid="{00000000-0005-0000-0000-000071040000}"/>
    <cellStyle name="差_EE Furniture Quotation of HH samples-20100906" xfId="1080" xr:uid="{00000000-0005-0000-0000-000072040000}"/>
    <cellStyle name="差_TW_Home_Quotation_sheet of HP samples-chairone-20100907" xfId="1081" xr:uid="{00000000-0005-0000-0000-000073040000}"/>
    <cellStyle name="差_TW_Home_Quotation_sheet of HP samples-chairone-20100907 (3)" xfId="1082" xr:uid="{00000000-0005-0000-0000-000074040000}"/>
    <cellStyle name="常规" xfId="0" builtinId="0"/>
    <cellStyle name="常规 10" xfId="1083" xr:uid="{00000000-0005-0000-0000-000075040000}"/>
    <cellStyle name="常规 2" xfId="1084" xr:uid="{00000000-0005-0000-0000-000076040000}"/>
    <cellStyle name="常规 2 2" xfId="1085" xr:uid="{00000000-0005-0000-0000-000077040000}"/>
    <cellStyle name="常规 3" xfId="1086" xr:uid="{00000000-0005-0000-0000-000078040000}"/>
    <cellStyle name="常规 4" xfId="1087" xr:uid="{00000000-0005-0000-0000-000079040000}"/>
    <cellStyle name="常规 5" xfId="1088" xr:uid="{00000000-0005-0000-0000-00007A040000}"/>
    <cellStyle name="常规 6" xfId="1089" xr:uid="{00000000-0005-0000-0000-00007B040000}"/>
    <cellStyle name="常规 7" xfId="1090" xr:uid="{00000000-0005-0000-0000-00007C040000}"/>
    <cellStyle name="常规 8" xfId="1091" xr:uid="{00000000-0005-0000-0000-00007D040000}"/>
    <cellStyle name="常规 9" xfId="1092" xr:uid="{00000000-0005-0000-0000-00007E040000}"/>
    <cellStyle name="好 2" xfId="1073" xr:uid="{00000000-0005-0000-0000-00006B040000}"/>
    <cellStyle name="好 3" xfId="1074" xr:uid="{00000000-0005-0000-0000-00006C040000}"/>
    <cellStyle name="好_EE Furniture Quotation of HH samples-20100906" xfId="1075" xr:uid="{00000000-0005-0000-0000-00006D040000}"/>
    <cellStyle name="好_TW_Home_Quotation_sheet of HP samples-chairone-20100907" xfId="1076" xr:uid="{00000000-0005-0000-0000-00006E040000}"/>
    <cellStyle name="好_TW_Home_Quotation_sheet of HP samples-chairone-20100907 (3)" xfId="1077" xr:uid="{00000000-0005-0000-0000-00006F040000}"/>
    <cellStyle name="汇总 2" xfId="1119" xr:uid="{00000000-0005-0000-0000-00009B040000}"/>
    <cellStyle name="汇总 3" xfId="1120" xr:uid="{00000000-0005-0000-0000-00009C040000}"/>
    <cellStyle name="货币 2" xfId="1132" xr:uid="{00000000-0005-0000-0000-0000A8040000}"/>
    <cellStyle name="货币 3" xfId="1133" xr:uid="{00000000-0005-0000-0000-0000A9040000}"/>
    <cellStyle name="货币 4" xfId="1134" xr:uid="{00000000-0005-0000-0000-0000AA040000}"/>
    <cellStyle name="计算 2" xfId="1130" xr:uid="{00000000-0005-0000-0000-0000A6040000}"/>
    <cellStyle name="计算 3" xfId="1131" xr:uid="{00000000-0005-0000-0000-0000A7040000}"/>
    <cellStyle name="检查单元格 2" xfId="1117" xr:uid="{00000000-0005-0000-0000-000099040000}"/>
    <cellStyle name="检查单元格 3" xfId="1118" xr:uid="{00000000-0005-0000-0000-00009A040000}"/>
    <cellStyle name="解释性文本 2" xfId="1126" xr:uid="{00000000-0005-0000-0000-0000A2040000}"/>
    <cellStyle name="解释性文本 3" xfId="1127" xr:uid="{00000000-0005-0000-0000-0000A3040000}"/>
    <cellStyle name="警告文本 2" xfId="1128" xr:uid="{00000000-0005-0000-0000-0000A4040000}"/>
    <cellStyle name="警告文本 3" xfId="1129" xr:uid="{00000000-0005-0000-0000-0000A5040000}"/>
    <cellStyle name="链接单元格 2" xfId="1141" xr:uid="{00000000-0005-0000-0000-0000B1040000}"/>
    <cellStyle name="链接单元格 3" xfId="1142" xr:uid="{00000000-0005-0000-0000-0000B2040000}"/>
    <cellStyle name="强调文字颜色 1 2" xfId="1093" xr:uid="{00000000-0005-0000-0000-000081040000}"/>
    <cellStyle name="强调文字颜色 1 3" xfId="1094" xr:uid="{00000000-0005-0000-0000-000082040000}"/>
    <cellStyle name="强调文字颜色 2 2" xfId="1095" xr:uid="{00000000-0005-0000-0000-000083040000}"/>
    <cellStyle name="强调文字颜色 2 3" xfId="1096" xr:uid="{00000000-0005-0000-0000-000084040000}"/>
    <cellStyle name="强调文字颜色 3 2" xfId="1097" xr:uid="{00000000-0005-0000-0000-000085040000}"/>
    <cellStyle name="强调文字颜色 3 3" xfId="1098" xr:uid="{00000000-0005-0000-0000-000086040000}"/>
    <cellStyle name="强调文字颜色 4 2" xfId="1099" xr:uid="{00000000-0005-0000-0000-000087040000}"/>
    <cellStyle name="强调文字颜色 4 3" xfId="1100" xr:uid="{00000000-0005-0000-0000-000088040000}"/>
    <cellStyle name="强调文字颜色 5 2" xfId="1101" xr:uid="{00000000-0005-0000-0000-000089040000}"/>
    <cellStyle name="强调文字颜色 5 3" xfId="1102" xr:uid="{00000000-0005-0000-0000-00008A040000}"/>
    <cellStyle name="强调文字颜色 6 2" xfId="1103" xr:uid="{00000000-0005-0000-0000-00008B040000}"/>
    <cellStyle name="强调文字颜色 6 3" xfId="1104" xr:uid="{00000000-0005-0000-0000-00008C040000}"/>
    <cellStyle name="适中 2" xfId="1139" xr:uid="{00000000-0005-0000-0000-0000AF040000}"/>
    <cellStyle name="适中 3" xfId="1140" xr:uid="{00000000-0005-0000-0000-0000B0040000}"/>
    <cellStyle name="输出 2" xfId="1137" xr:uid="{00000000-0005-0000-0000-0000AD040000}"/>
    <cellStyle name="输出 3" xfId="1138" xr:uid="{00000000-0005-0000-0000-0000AE040000}"/>
    <cellStyle name="输入 2" xfId="1135" xr:uid="{00000000-0005-0000-0000-0000AB040000}"/>
    <cellStyle name="输入 3" xfId="1136" xr:uid="{00000000-0005-0000-0000-0000AC040000}"/>
    <cellStyle name="样式 1" xfId="1115" xr:uid="{00000000-0005-0000-0000-000097040000}"/>
    <cellStyle name="样式 1 2" xfId="1116" xr:uid="{00000000-0005-0000-0000-000098040000}"/>
    <cellStyle name="一般_PRICE3" xfId="1072" xr:uid="{00000000-0005-0000-0000-00006A040000}"/>
    <cellStyle name="注释 2" xfId="1121" xr:uid="{00000000-0005-0000-0000-00009D040000}"/>
    <cellStyle name="注释 3" xfId="1122" xr:uid="{00000000-0005-0000-0000-00009E04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5" Type="http://schemas.openxmlformats.org/officeDocument/2006/relationships/customXml" Target="../customXml/item1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ILES\Business\Sears\Item%20Setup\Copy%20of%20Fall%202011%20JLA%20Better%20Shower%20Curtains%20DISPLAY%20Exploding%20Assortment%20Spec%20Shee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260008\Desktop\202602%20ALDI\https:\jlahome1-my.sharepoint.com\@\192.168.20.8\&#23478;&#32442;&#20845;&#37096;\joyce\customer\CS\CS%20stock%20list(ET)-08103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jlahome1-my.sharepoint.com\@\192.168.20.8\&#23478;&#32442;&#20845;&#37096;\joyce\customer\CS\CS%20stock%20list(ET)-08103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erchandising\Kidsworld\!Infant-Toddler%20Hardlines\BUY%20PLANS\CAT.%2094%20Carriers\Cat.%2094%20---%20January%202007%20Approved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erchandising\Kidsworld\!Infant-Toddler%20Hardlines\BUY%20PLANS\CAT.%2094%20Carriers\EXIT%20STRATEGY%207.8.0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ksurrat\Local%20Settings\Temporary%20Internet%20Files\OLK6A\2007%20Mid%20Year%20Infant%20Furniture%20-%20Product%20List%20%20Gerber%20Childrenswear%20%20WITH%20STYLE%20#S%20%207-18-07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Merchandising\Merchant_Analytics\Attributes\Sears%20Soft%20Home%20Attributes\TEMPLATES\TEMPLATE_BATH_Sears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dingxiaoping\Local%20Settings\Temporary%20Internet%20Files\Content.IE5\K9AN0PEF\files\TARGET\FORMS\TARGET%20QUOTE%20SHEET%20FORMAT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erchandising\Kidsworld\!Infant-Toddler%20Hardlines\scott%20fryzel\mid%20year%20updates\category%208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MMON ATTR"/>
      <sheetName val="PT TABLE"/>
      <sheetName val="UNIQUE"/>
      <sheetName val="Product Attributing Job Aid"/>
      <sheetName val="AVL"/>
      <sheetName val="SAMPLE TAG"/>
      <sheetName val="IDRP Attributes"/>
      <sheetName val="SQ_Rim Stratification"/>
      <sheetName val="RN_Item Dispositi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ANT HARDLINES"/>
      <sheetName val="TITLE PAGE"/>
      <sheetName val="2007"/>
      <sheetName val="94 PLANOGRAM 2007"/>
      <sheetName val="CAR SEAT PLANOGRAM"/>
      <sheetName val="TRAVEL SYSTEMS"/>
      <sheetName val="BOOSTERS"/>
      <sheetName val="BOUNCERS"/>
      <sheetName val="ENTERTAINERS"/>
      <sheetName val="INFANT CAR SEATS"/>
      <sheetName val="SWINGS"/>
      <sheetName val="CONVERTIBLE"/>
      <sheetName val="CONVENIENCE &amp; JEEP STROLLER"/>
      <sheetName val="DUO STROLLERS"/>
      <sheetName val="UMBRELLA STROLLERS"/>
      <sheetName val="SOFT CARRIERS"/>
      <sheetName val=" Projected 2006 VS. 2005"/>
      <sheetName val=" Projected 2006 VS. PLAN 2006"/>
      <sheetName val="Export"/>
      <sheetName val="Active item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 MARKDOWN"/>
      <sheetName val="Car Seats"/>
      <sheetName val="inventory and sales"/>
      <sheetName val="WK 20"/>
      <sheetName val="MD"/>
      <sheetName val="WK26"/>
      <sheetName val="MD BY CAT"/>
      <sheetName val="MARKDOWN SUPPORT"/>
      <sheetName val="All Categories"/>
      <sheetName val="FLASH WK 23"/>
      <sheetName val="Flash WK 24"/>
      <sheetName val="Flash WK 2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GERBER CHILDRENSWEAR"/>
      <sheetName val="Gerber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MPLATE"/>
      <sheetName val="UNIQUE ATTR"/>
      <sheetName val="UNIQUE ATTR 2"/>
      <sheetName val="COMMON ATTR"/>
      <sheetName val="PT TABLE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  <sheetName val="Mapping"/>
      <sheetName val="X-PORTS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riginal"/>
      <sheetName val="current"/>
      <sheetName val="Sheet2"/>
      <sheetName val="Sheet4"/>
      <sheetName val="Sheet3"/>
      <sheetName val="Sheet1"/>
      <sheetName val="Toddler Bedding M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F19"/>
  <sheetViews>
    <sheetView tabSelected="1" topLeftCell="AF1" workbookViewId="0">
      <selection activeCell="AZ25" sqref="AZ25"/>
    </sheetView>
  </sheetViews>
  <sheetFormatPr defaultColWidth="8.25" defaultRowHeight="15.75"/>
  <cols>
    <col min="1" max="1" width="9.25" style="3" customWidth="1"/>
    <col min="2" max="2" width="6.5" style="4" customWidth="1"/>
    <col min="3" max="3" width="7.625" style="4" customWidth="1"/>
    <col min="4" max="4" width="13" style="4" customWidth="1"/>
    <col min="5" max="5" width="7" style="4" customWidth="1"/>
    <col min="6" max="6" width="19" style="4" customWidth="1"/>
    <col min="7" max="7" width="22.5" style="4" customWidth="1"/>
    <col min="8" max="8" width="37" style="4" customWidth="1"/>
    <col min="9" max="9" width="45.75" style="4" customWidth="1"/>
    <col min="10" max="10" width="18.875" style="4" customWidth="1"/>
    <col min="11" max="11" width="38.875" style="4" customWidth="1"/>
    <col min="12" max="12" width="14.625" style="4" customWidth="1"/>
    <col min="13" max="14" width="11.25" style="1" customWidth="1"/>
    <col min="15" max="15" width="10.375" style="1" customWidth="1"/>
    <col min="16" max="16" width="15.625" style="4" customWidth="1"/>
    <col min="17" max="17" width="19.5" style="4" customWidth="1"/>
    <col min="18" max="18" width="7.875" style="4" customWidth="1"/>
    <col min="19" max="20" width="7.75" style="5" customWidth="1"/>
    <col min="21" max="21" width="8.375" style="4" customWidth="1"/>
    <col min="22" max="22" width="7.375" style="6" customWidth="1"/>
    <col min="23" max="23" width="7.875" style="6" customWidth="1"/>
    <col min="24" max="24" width="6.5" style="6" customWidth="1"/>
    <col min="25" max="25" width="8.125" style="7" customWidth="1"/>
    <col min="26" max="26" width="5.625" style="8" customWidth="1"/>
    <col min="27" max="28" width="9" style="7" customWidth="1"/>
    <col min="29" max="29" width="8.75" style="8" customWidth="1"/>
    <col min="30" max="30" width="7" style="4" customWidth="1"/>
    <col min="31" max="31" width="8" style="5" customWidth="1"/>
    <col min="32" max="32" width="11" style="4" customWidth="1"/>
    <col min="33" max="33" width="7.625" style="9" customWidth="1"/>
    <col min="34" max="34" width="8.125" style="5" customWidth="1"/>
    <col min="35" max="35" width="7.5" style="5" customWidth="1"/>
    <col min="36" max="36" width="7.125" style="9" customWidth="1"/>
    <col min="37" max="37" width="7.375" style="5" customWidth="1"/>
    <col min="38" max="38" width="10.5" style="9" customWidth="1"/>
    <col min="39" max="39" width="9.75" style="5" customWidth="1"/>
    <col min="40" max="40" width="7.25" style="9" customWidth="1"/>
    <col min="41" max="41" width="8.25" style="5" customWidth="1"/>
    <col min="42" max="42" width="7.25" style="9" customWidth="1"/>
    <col min="43" max="44" width="8.25" style="5" customWidth="1"/>
    <col min="45" max="45" width="10.5" style="9" customWidth="1"/>
    <col min="46" max="46" width="9.75" style="5" customWidth="1"/>
    <col min="47" max="47" width="7.125" style="5" customWidth="1"/>
    <col min="48" max="48" width="7.25" style="9" customWidth="1"/>
    <col min="49" max="49" width="8.25" style="5" customWidth="1"/>
    <col min="50" max="50" width="7" style="5" customWidth="1"/>
    <col min="51" max="51" width="8.75" style="5" customWidth="1"/>
    <col min="52" max="52" width="10" style="5" customWidth="1"/>
    <col min="53" max="54" width="11" style="5" customWidth="1"/>
    <col min="55" max="55" width="9.5" style="4" customWidth="1"/>
    <col min="56" max="56" width="10.375" style="5" customWidth="1"/>
    <col min="57" max="57" width="13.5" style="5" customWidth="1"/>
    <col min="58" max="58" width="8.75" style="4"/>
    <col min="59" max="16384" width="8.25" style="4"/>
  </cols>
  <sheetData>
    <row r="1" spans="1:58" ht="67.900000000000006" customHeight="1">
      <c r="A1" s="10" t="s">
        <v>4</v>
      </c>
      <c r="B1" s="11" t="s">
        <v>5</v>
      </c>
      <c r="C1" s="12" t="s">
        <v>6</v>
      </c>
      <c r="D1" s="13" t="s">
        <v>0</v>
      </c>
      <c r="E1" s="13" t="s">
        <v>3</v>
      </c>
      <c r="F1" s="14" t="s">
        <v>7</v>
      </c>
      <c r="G1" s="12" t="s">
        <v>8</v>
      </c>
      <c r="H1" s="15" t="s">
        <v>9</v>
      </c>
      <c r="I1" s="15" t="s">
        <v>10</v>
      </c>
      <c r="J1" s="15" t="s">
        <v>11</v>
      </c>
      <c r="K1" s="15" t="s">
        <v>12</v>
      </c>
      <c r="L1" s="15" t="s">
        <v>13</v>
      </c>
      <c r="M1" s="16" t="s">
        <v>14</v>
      </c>
      <c r="N1" s="17" t="s">
        <v>15</v>
      </c>
      <c r="O1" s="17" t="s">
        <v>16</v>
      </c>
      <c r="P1" s="18" t="s">
        <v>17</v>
      </c>
      <c r="Q1" s="18" t="s">
        <v>18</v>
      </c>
      <c r="R1" s="19" t="s">
        <v>19</v>
      </c>
      <c r="S1" s="20" t="s">
        <v>20</v>
      </c>
      <c r="T1" s="21" t="s">
        <v>21</v>
      </c>
      <c r="U1" s="22" t="s">
        <v>22</v>
      </c>
      <c r="V1" s="23" t="s">
        <v>23</v>
      </c>
      <c r="W1" s="23" t="s">
        <v>24</v>
      </c>
      <c r="X1" s="23" t="s">
        <v>25</v>
      </c>
      <c r="Y1" s="24" t="s">
        <v>26</v>
      </c>
      <c r="Z1" s="25" t="s">
        <v>27</v>
      </c>
      <c r="AA1" s="26" t="s">
        <v>28</v>
      </c>
      <c r="AB1" s="27" t="s">
        <v>29</v>
      </c>
      <c r="AC1" s="28" t="s">
        <v>30</v>
      </c>
      <c r="AD1" s="10" t="s">
        <v>31</v>
      </c>
      <c r="AE1" s="29" t="s">
        <v>32</v>
      </c>
      <c r="AF1" s="10" t="s">
        <v>33</v>
      </c>
      <c r="AG1" s="30" t="s">
        <v>34</v>
      </c>
      <c r="AH1" s="31" t="s">
        <v>35</v>
      </c>
      <c r="AI1" s="29" t="s">
        <v>36</v>
      </c>
      <c r="AJ1" s="30" t="s">
        <v>37</v>
      </c>
      <c r="AK1" s="29" t="s">
        <v>38</v>
      </c>
      <c r="AL1" s="30" t="s">
        <v>39</v>
      </c>
      <c r="AM1" s="29" t="s">
        <v>40</v>
      </c>
      <c r="AN1" s="30" t="s">
        <v>41</v>
      </c>
      <c r="AO1" s="29" t="s">
        <v>42</v>
      </c>
      <c r="AP1" s="30" t="s">
        <v>43</v>
      </c>
      <c r="AQ1" s="29" t="s">
        <v>44</v>
      </c>
      <c r="AR1" s="32" t="s">
        <v>45</v>
      </c>
      <c r="AS1" s="30" t="s">
        <v>46</v>
      </c>
      <c r="AT1" s="29" t="s">
        <v>47</v>
      </c>
      <c r="AU1" s="32" t="s">
        <v>48</v>
      </c>
      <c r="AV1" s="30" t="s">
        <v>49</v>
      </c>
      <c r="AW1" s="29" t="s">
        <v>50</v>
      </c>
      <c r="AX1" s="29" t="s">
        <v>51</v>
      </c>
      <c r="AY1" s="33" t="s">
        <v>52</v>
      </c>
      <c r="AZ1" s="34" t="s">
        <v>53</v>
      </c>
      <c r="BA1" s="35" t="s">
        <v>54</v>
      </c>
      <c r="BB1" s="36" t="s">
        <v>55</v>
      </c>
      <c r="BC1" s="10" t="s">
        <v>56</v>
      </c>
      <c r="BD1" s="29" t="s">
        <v>57</v>
      </c>
      <c r="BE1" s="29" t="s">
        <v>58</v>
      </c>
    </row>
    <row r="2" spans="1:58" s="57" customFormat="1" ht="15" customHeight="1">
      <c r="A2" s="39">
        <v>1</v>
      </c>
      <c r="B2" s="40"/>
      <c r="C2" s="40"/>
      <c r="D2" s="40" t="s">
        <v>1</v>
      </c>
      <c r="E2" s="40"/>
      <c r="F2" s="40" t="s">
        <v>2</v>
      </c>
      <c r="G2" s="41" t="s">
        <v>59</v>
      </c>
      <c r="H2" s="40" t="s">
        <v>60</v>
      </c>
      <c r="I2" s="40" t="s">
        <v>61</v>
      </c>
      <c r="J2" s="39" t="s">
        <v>93</v>
      </c>
      <c r="K2" s="85" t="s">
        <v>62</v>
      </c>
      <c r="L2" s="40" t="s">
        <v>63</v>
      </c>
      <c r="M2" s="42"/>
      <c r="N2" s="39">
        <v>744224</v>
      </c>
      <c r="O2" s="39">
        <v>718190</v>
      </c>
      <c r="P2" s="69" t="s">
        <v>96</v>
      </c>
      <c r="Q2" s="43" t="s">
        <v>78</v>
      </c>
      <c r="R2" s="40" t="s">
        <v>64</v>
      </c>
      <c r="S2" s="44">
        <v>3.15</v>
      </c>
      <c r="T2" s="45">
        <v>3.19</v>
      </c>
      <c r="U2" s="40" t="s">
        <v>65</v>
      </c>
      <c r="V2" s="38">
        <v>41.5</v>
      </c>
      <c r="W2" s="38">
        <v>29.5</v>
      </c>
      <c r="X2" s="38">
        <v>25</v>
      </c>
      <c r="Y2" s="2">
        <v>2</v>
      </c>
      <c r="Z2" s="46">
        <v>6</v>
      </c>
      <c r="AA2" s="47">
        <f>IF(V2="","",V2*W2*X2/1000000)</f>
        <v>3.0606250000000002E-2</v>
      </c>
      <c r="AB2" s="48">
        <v>56</v>
      </c>
      <c r="AC2" s="49">
        <f>IF(Z2="","",AB2/AA2*Z2)</f>
        <v>10978.149887686337</v>
      </c>
      <c r="AD2" s="50">
        <v>3500</v>
      </c>
      <c r="AE2" s="51">
        <f>IF(ISERROR(AD2/AC2),"",AD2/AC2)</f>
        <v>0.3188151041666667</v>
      </c>
      <c r="AF2" s="40" t="s">
        <v>77</v>
      </c>
      <c r="AG2" s="52" t="e">
        <f>#REF!</f>
        <v>#REF!</v>
      </c>
      <c r="AH2" s="51" t="str">
        <f>IF(ISERROR(T2*AG2),"",T2*AG2)</f>
        <v/>
      </c>
      <c r="AI2" s="51" t="str">
        <f>IF(ISERROR(T2+AE2+AH2),"",T2+AE2+AH2)</f>
        <v/>
      </c>
      <c r="AJ2" s="53">
        <v>0</v>
      </c>
      <c r="AK2" s="51">
        <f>IF(ISERROR(BA2*AJ2),"",BA2*AJ2)</f>
        <v>0</v>
      </c>
      <c r="AL2" s="53">
        <v>0</v>
      </c>
      <c r="AM2" s="51">
        <f>IF(ISERROR(BA2*AL2),"",BA2*AL2)</f>
        <v>0</v>
      </c>
      <c r="AN2" s="53">
        <v>0</v>
      </c>
      <c r="AO2" s="51">
        <f>IF(ISERROR(BA2*AN2),"",BA2*AN2)</f>
        <v>0</v>
      </c>
      <c r="AP2" s="53">
        <v>0</v>
      </c>
      <c r="AQ2" s="51">
        <f>IF(ISERROR(T2*AP2),"",T2*AP2)</f>
        <v>0</v>
      </c>
      <c r="AR2" s="54"/>
      <c r="AS2" s="53">
        <v>0</v>
      </c>
      <c r="AT2" s="51">
        <f>IF(ISERROR(BA2*AS2),"",BA2*AS2)</f>
        <v>0</v>
      </c>
      <c r="AU2" s="54"/>
      <c r="AV2" s="53">
        <v>0</v>
      </c>
      <c r="AW2" s="51">
        <f>IF(ISERROR(BA2*AV2),"",BA2*AV2)</f>
        <v>0</v>
      </c>
      <c r="AX2" s="51">
        <f>IF(ISERROR(AK2+AM2+AO2+AQ2),"",AK2+AM2+AO2+AQ2)</f>
        <v>0</v>
      </c>
      <c r="AY2" s="51">
        <f>IF(ISERROR(T2+AX2),"",T2+AX2)</f>
        <v>3.19</v>
      </c>
      <c r="AZ2" s="55">
        <f>IF(ISERROR((BA2-AY2)/BA2),"",(BA2-AY2)/BA2)</f>
        <v>0.12602739726027395</v>
      </c>
      <c r="BA2" s="54">
        <v>3.65</v>
      </c>
      <c r="BB2" s="56">
        <v>3.65</v>
      </c>
      <c r="BC2" s="37"/>
      <c r="BD2" s="51">
        <f>IF(ISERROR(AY2*BC2),"",AY2*BC2)</f>
        <v>0</v>
      </c>
      <c r="BE2" s="51">
        <f>IF(ISERROR(BA2*BC2),"",BA2*BC2)</f>
        <v>0</v>
      </c>
    </row>
    <row r="3" spans="1:58" s="57" customFormat="1" ht="15" customHeight="1">
      <c r="A3" s="39">
        <v>2</v>
      </c>
      <c r="B3" s="40"/>
      <c r="C3" s="40"/>
      <c r="D3" s="40" t="s">
        <v>1</v>
      </c>
      <c r="E3" s="40"/>
      <c r="F3" s="40" t="s">
        <v>2</v>
      </c>
      <c r="G3" s="41" t="s">
        <v>59</v>
      </c>
      <c r="H3" s="40" t="s">
        <v>60</v>
      </c>
      <c r="I3" s="40" t="s">
        <v>61</v>
      </c>
      <c r="J3" s="39" t="s">
        <v>92</v>
      </c>
      <c r="K3" s="85" t="s">
        <v>62</v>
      </c>
      <c r="L3" s="40" t="s">
        <v>66</v>
      </c>
      <c r="M3" s="42"/>
      <c r="N3" s="39">
        <v>744224</v>
      </c>
      <c r="O3" s="39">
        <v>718190</v>
      </c>
      <c r="P3" s="69" t="s">
        <v>97</v>
      </c>
      <c r="Q3" s="43" t="s">
        <v>79</v>
      </c>
      <c r="R3" s="40" t="s">
        <v>64</v>
      </c>
      <c r="S3" s="44">
        <v>3.15</v>
      </c>
      <c r="T3" s="45">
        <v>3.19</v>
      </c>
      <c r="U3" s="40" t="s">
        <v>65</v>
      </c>
      <c r="V3" s="38">
        <v>41.5</v>
      </c>
      <c r="W3" s="38">
        <v>29.5</v>
      </c>
      <c r="X3" s="38">
        <v>25</v>
      </c>
      <c r="Y3" s="2">
        <v>2</v>
      </c>
      <c r="Z3" s="46">
        <v>6</v>
      </c>
      <c r="AA3" s="47">
        <f>IF(V3="","",V3*W3*X3/1000000)</f>
        <v>3.0606250000000002E-2</v>
      </c>
      <c r="AB3" s="48">
        <v>56</v>
      </c>
      <c r="AC3" s="49">
        <f>IF(Z3="","",AB3/AA3*Z3)</f>
        <v>10978.149887686337</v>
      </c>
      <c r="AD3" s="50">
        <v>3500</v>
      </c>
      <c r="AE3" s="51">
        <f>IF(ISERROR(AD3/AC3),"",AD3/AC3)</f>
        <v>0.3188151041666667</v>
      </c>
      <c r="AF3" s="40" t="s">
        <v>77</v>
      </c>
      <c r="AG3" s="52" t="e">
        <f>#REF!</f>
        <v>#REF!</v>
      </c>
      <c r="AH3" s="51" t="str">
        <f>IF(ISERROR(T3*AG3),"",T3*AG3)</f>
        <v/>
      </c>
      <c r="AI3" s="51" t="str">
        <f>IF(ISERROR(T3+AE3+AH3),"",T3+AE3+AH3)</f>
        <v/>
      </c>
      <c r="AJ3" s="53">
        <v>0</v>
      </c>
      <c r="AK3" s="51">
        <f>IF(ISERROR(BA3*AJ3),"",BA3*AJ3)</f>
        <v>0</v>
      </c>
      <c r="AL3" s="53">
        <v>0</v>
      </c>
      <c r="AM3" s="51">
        <f>IF(ISERROR(BA3*AL3),"",BA3*AL3)</f>
        <v>0</v>
      </c>
      <c r="AN3" s="53">
        <v>0</v>
      </c>
      <c r="AO3" s="51">
        <f>IF(ISERROR(BA3*AN3),"",BA3*AN3)</f>
        <v>0</v>
      </c>
      <c r="AP3" s="53">
        <v>0</v>
      </c>
      <c r="AQ3" s="51">
        <f>IF(ISERROR(T3*AP3),"",T3*AP3)</f>
        <v>0</v>
      </c>
      <c r="AR3" s="54"/>
      <c r="AS3" s="53">
        <v>0</v>
      </c>
      <c r="AT3" s="51">
        <f>IF(ISERROR(BA3*AS3),"",BA3*AS3)</f>
        <v>0</v>
      </c>
      <c r="AU3" s="54"/>
      <c r="AV3" s="53">
        <v>0</v>
      </c>
      <c r="AW3" s="51">
        <f>IF(ISERROR(BA3*AV3),"",BA3*AV3)</f>
        <v>0</v>
      </c>
      <c r="AX3" s="51">
        <f>IF(ISERROR(AK3+AM3+AO3+AQ3),"",AK3+AM3+AO3+AQ3)</f>
        <v>0</v>
      </c>
      <c r="AY3" s="51">
        <f>IF(ISERROR(T3+AX3),"",T3+AX3)</f>
        <v>3.19</v>
      </c>
      <c r="AZ3" s="55">
        <f>IF(ISERROR((BA3-AY3)/BA3),"",(BA3-AY3)/BA3)</f>
        <v>0.12602739726027395</v>
      </c>
      <c r="BA3" s="54">
        <v>3.65</v>
      </c>
      <c r="BB3" s="56">
        <v>3.65</v>
      </c>
      <c r="BC3" s="37"/>
      <c r="BD3" s="51">
        <f>IF(ISERROR(AY3*BC3),"",AY3*BC3)</f>
        <v>0</v>
      </c>
      <c r="BE3" s="51">
        <f>IF(ISERROR(BA3*BC3),"",BA3*BC3)</f>
        <v>0</v>
      </c>
    </row>
    <row r="4" spans="1:58" s="57" customFormat="1" ht="15" customHeight="1">
      <c r="A4" s="39">
        <v>3</v>
      </c>
      <c r="B4" s="40"/>
      <c r="C4" s="40"/>
      <c r="D4" s="40" t="s">
        <v>1</v>
      </c>
      <c r="E4" s="40"/>
      <c r="F4" s="40" t="s">
        <v>2</v>
      </c>
      <c r="G4" s="41" t="s">
        <v>59</v>
      </c>
      <c r="H4" s="40" t="s">
        <v>60</v>
      </c>
      <c r="I4" s="40" t="s">
        <v>61</v>
      </c>
      <c r="J4" s="39" t="s">
        <v>92</v>
      </c>
      <c r="K4" s="85" t="s">
        <v>62</v>
      </c>
      <c r="L4" s="40" t="s">
        <v>67</v>
      </c>
      <c r="M4" s="42"/>
      <c r="N4" s="39">
        <v>744224</v>
      </c>
      <c r="O4" s="39">
        <v>718190</v>
      </c>
      <c r="P4" s="69" t="s">
        <v>98</v>
      </c>
      <c r="Q4" s="43" t="s">
        <v>80</v>
      </c>
      <c r="R4" s="40" t="s">
        <v>64</v>
      </c>
      <c r="S4" s="44">
        <v>3.15</v>
      </c>
      <c r="T4" s="45">
        <v>3.19</v>
      </c>
      <c r="U4" s="40" t="s">
        <v>65</v>
      </c>
      <c r="V4" s="38">
        <v>41.5</v>
      </c>
      <c r="W4" s="38">
        <v>29.5</v>
      </c>
      <c r="X4" s="38">
        <v>25</v>
      </c>
      <c r="Y4" s="2">
        <v>2</v>
      </c>
      <c r="Z4" s="46">
        <v>6</v>
      </c>
      <c r="AA4" s="47">
        <f>IF(V4="","",V4*W4*X4/1000000)</f>
        <v>3.0606250000000002E-2</v>
      </c>
      <c r="AB4" s="48">
        <v>56</v>
      </c>
      <c r="AC4" s="49">
        <f>IF(Z4="","",AB4/AA4*Z4)</f>
        <v>10978.149887686337</v>
      </c>
      <c r="AD4" s="50">
        <v>3500</v>
      </c>
      <c r="AE4" s="51">
        <f>IF(ISERROR(AD4/AC4),"",AD4/AC4)</f>
        <v>0.3188151041666667</v>
      </c>
      <c r="AF4" s="40" t="s">
        <v>77</v>
      </c>
      <c r="AG4" s="52" t="e">
        <f>#REF!</f>
        <v>#REF!</v>
      </c>
      <c r="AH4" s="51" t="str">
        <f>IF(ISERROR(T4*AG4),"",T4*AG4)</f>
        <v/>
      </c>
      <c r="AI4" s="51" t="str">
        <f>IF(ISERROR(T4+AE4+AH4),"",T4+AE4+AH4)</f>
        <v/>
      </c>
      <c r="AJ4" s="53">
        <v>0</v>
      </c>
      <c r="AK4" s="51">
        <f>IF(ISERROR(BA4*AJ4),"",BA4*AJ4)</f>
        <v>0</v>
      </c>
      <c r="AL4" s="53">
        <v>0</v>
      </c>
      <c r="AM4" s="51">
        <f>IF(ISERROR(BA4*AL4),"",BA4*AL4)</f>
        <v>0</v>
      </c>
      <c r="AN4" s="53">
        <v>0</v>
      </c>
      <c r="AO4" s="51">
        <f>IF(ISERROR(BA4*AN4),"",BA4*AN4)</f>
        <v>0</v>
      </c>
      <c r="AP4" s="53">
        <v>0</v>
      </c>
      <c r="AQ4" s="51">
        <f>IF(ISERROR(T4*AP4),"",T4*AP4)</f>
        <v>0</v>
      </c>
      <c r="AR4" s="54"/>
      <c r="AS4" s="53">
        <v>0</v>
      </c>
      <c r="AT4" s="51">
        <f>IF(ISERROR(BA4*AS4),"",BA4*AS4)</f>
        <v>0</v>
      </c>
      <c r="AU4" s="54"/>
      <c r="AV4" s="53">
        <v>0</v>
      </c>
      <c r="AW4" s="51">
        <f>IF(ISERROR(BA4*AV4),"",BA4*AV4)</f>
        <v>0</v>
      </c>
      <c r="AX4" s="51">
        <f>IF(ISERROR(AK4+AM4+AO4+AQ4),"",AK4+AM4+AO4+AQ4)</f>
        <v>0</v>
      </c>
      <c r="AY4" s="51">
        <f>IF(ISERROR(T4+AX4),"",T4+AX4)</f>
        <v>3.19</v>
      </c>
      <c r="AZ4" s="55">
        <f>IF(ISERROR((BA4-AY4)/BA4),"",(BA4-AY4)/BA4)</f>
        <v>0.12602739726027395</v>
      </c>
      <c r="BA4" s="54">
        <v>3.65</v>
      </c>
      <c r="BB4" s="56">
        <v>3.65</v>
      </c>
      <c r="BC4" s="37"/>
      <c r="BD4" s="51">
        <f>IF(ISERROR(AY4*BC4),"",AY4*BC4)</f>
        <v>0</v>
      </c>
      <c r="BE4" s="51">
        <f>IF(ISERROR(BA4*BC4),"",BA4*BC4)</f>
        <v>0</v>
      </c>
    </row>
    <row r="5" spans="1:58" s="57" customFormat="1" ht="15" customHeight="1">
      <c r="A5" s="39">
        <v>4</v>
      </c>
      <c r="B5" s="40"/>
      <c r="C5" s="40"/>
      <c r="D5" s="40" t="s">
        <v>1</v>
      </c>
      <c r="E5" s="40"/>
      <c r="F5" s="40" t="s">
        <v>2</v>
      </c>
      <c r="G5" s="41" t="s">
        <v>59</v>
      </c>
      <c r="H5" s="40" t="s">
        <v>60</v>
      </c>
      <c r="I5" s="40" t="s">
        <v>61</v>
      </c>
      <c r="J5" s="39" t="s">
        <v>92</v>
      </c>
      <c r="K5" s="85" t="s">
        <v>62</v>
      </c>
      <c r="L5" s="70" t="str">
        <f>L2&amp;"/"&amp;L3&amp;"/"&amp;L4</f>
        <v>Bears/Lights/Bows</v>
      </c>
      <c r="M5" s="71"/>
      <c r="N5" s="72">
        <v>744224</v>
      </c>
      <c r="O5" s="72">
        <v>718190</v>
      </c>
      <c r="P5" s="69" t="s">
        <v>110</v>
      </c>
      <c r="Q5" s="73"/>
      <c r="R5" s="70" t="s">
        <v>68</v>
      </c>
      <c r="S5" s="44">
        <v>18.899999999999999</v>
      </c>
      <c r="T5" s="74">
        <v>19.14</v>
      </c>
      <c r="U5" s="40" t="s">
        <v>65</v>
      </c>
      <c r="V5" s="75">
        <v>41.5</v>
      </c>
      <c r="W5" s="75">
        <v>29.5</v>
      </c>
      <c r="X5" s="75">
        <v>25</v>
      </c>
      <c r="Y5" s="48">
        <v>6</v>
      </c>
      <c r="Z5" s="46">
        <v>1</v>
      </c>
      <c r="AA5" s="47"/>
      <c r="AB5" s="48"/>
      <c r="AC5" s="49"/>
      <c r="AD5" s="50"/>
      <c r="AE5" s="51"/>
      <c r="AF5" s="40" t="s">
        <v>77</v>
      </c>
      <c r="AG5" s="52"/>
      <c r="AH5" s="51"/>
      <c r="AI5" s="51"/>
      <c r="AJ5" s="53"/>
      <c r="AK5" s="51"/>
      <c r="AL5" s="53"/>
      <c r="AM5" s="51"/>
      <c r="AN5" s="53"/>
      <c r="AO5" s="51"/>
      <c r="AP5" s="53"/>
      <c r="AQ5" s="51"/>
      <c r="AR5" s="54"/>
      <c r="AS5" s="53"/>
      <c r="AT5" s="51"/>
      <c r="AU5" s="54"/>
      <c r="AV5" s="53"/>
      <c r="AW5" s="51"/>
      <c r="AX5" s="51"/>
      <c r="AY5" s="51"/>
      <c r="AZ5" s="55"/>
      <c r="BA5" s="54">
        <v>21.9</v>
      </c>
      <c r="BB5" s="54">
        <v>21.9</v>
      </c>
      <c r="BC5" s="76"/>
      <c r="BD5" s="54">
        <f>SUM(BD2:BD4)</f>
        <v>0</v>
      </c>
      <c r="BE5" s="54">
        <f>SUM(BE2:BE4)</f>
        <v>0</v>
      </c>
    </row>
    <row r="6" spans="1:58" s="57" customFormat="1" ht="15" customHeight="1">
      <c r="A6" s="39">
        <v>5</v>
      </c>
      <c r="B6" s="40"/>
      <c r="C6" s="40"/>
      <c r="D6" s="40" t="s">
        <v>1</v>
      </c>
      <c r="E6" s="40"/>
      <c r="F6" s="40" t="s">
        <v>2</v>
      </c>
      <c r="G6" s="41" t="s">
        <v>59</v>
      </c>
      <c r="H6" s="40" t="s">
        <v>60</v>
      </c>
      <c r="I6" s="40" t="s">
        <v>61</v>
      </c>
      <c r="J6" s="39" t="s">
        <v>95</v>
      </c>
      <c r="K6" s="85" t="s">
        <v>69</v>
      </c>
      <c r="L6" s="40" t="s">
        <v>63</v>
      </c>
      <c r="M6" s="42"/>
      <c r="N6" s="42">
        <v>744226</v>
      </c>
      <c r="O6" s="58">
        <v>718189</v>
      </c>
      <c r="P6" s="69" t="s">
        <v>99</v>
      </c>
      <c r="Q6" s="43" t="s">
        <v>85</v>
      </c>
      <c r="R6" s="40" t="s">
        <v>64</v>
      </c>
      <c r="S6" s="44">
        <v>3.87</v>
      </c>
      <c r="T6" s="74">
        <v>3.92</v>
      </c>
      <c r="U6" s="40" t="s">
        <v>65</v>
      </c>
      <c r="V6" s="75">
        <v>41.5</v>
      </c>
      <c r="W6" s="75">
        <v>32.5</v>
      </c>
      <c r="X6" s="75">
        <v>25</v>
      </c>
      <c r="Y6" s="77">
        <v>2</v>
      </c>
      <c r="Z6" s="46">
        <v>6</v>
      </c>
      <c r="AA6" s="47">
        <f t="shared" ref="AA6:AA18" si="0">IF(V6="","",V6*W6*X6/1000000)</f>
        <v>3.3718749999999999E-2</v>
      </c>
      <c r="AB6" s="48">
        <v>56</v>
      </c>
      <c r="AC6" s="49">
        <f t="shared" ref="AC6:AC18" si="1">IF(Z6="","",AB6/AA6*Z6)</f>
        <v>9964.7822057460617</v>
      </c>
      <c r="AD6" s="50">
        <v>3500</v>
      </c>
      <c r="AE6" s="51">
        <f t="shared" ref="AE6:AE18" si="2">IF(ISERROR(AD6/AC6),"",AD6/AC6)</f>
        <v>0.35123697916666663</v>
      </c>
      <c r="AF6" s="40" t="s">
        <v>77</v>
      </c>
      <c r="AG6" s="52" t="e">
        <f>#REF!</f>
        <v>#REF!</v>
      </c>
      <c r="AH6" s="51" t="str">
        <f t="shared" ref="AH6:AH18" si="3">IF(ISERROR(T6*AG6),"",T6*AG6)</f>
        <v/>
      </c>
      <c r="AI6" s="51" t="str">
        <f t="shared" ref="AI6:AI18" si="4">IF(ISERROR(T6+AE6+AH6),"",T6+AE6+AH6)</f>
        <v/>
      </c>
      <c r="AJ6" s="53">
        <v>0</v>
      </c>
      <c r="AK6" s="51">
        <f t="shared" ref="AK6:AK18" si="5">IF(ISERROR(BA6*AJ6),"",BA6*AJ6)</f>
        <v>0</v>
      </c>
      <c r="AL6" s="53">
        <v>0</v>
      </c>
      <c r="AM6" s="51">
        <f t="shared" ref="AM6:AM18" si="6">IF(ISERROR(BA6*AL6),"",BA6*AL6)</f>
        <v>0</v>
      </c>
      <c r="AN6" s="53">
        <v>0</v>
      </c>
      <c r="AO6" s="51">
        <f t="shared" ref="AO6:AO18" si="7">IF(ISERROR(BA6*AN6),"",BA6*AN6)</f>
        <v>0</v>
      </c>
      <c r="AP6" s="53">
        <v>0</v>
      </c>
      <c r="AQ6" s="51">
        <f t="shared" ref="AQ6:AQ18" si="8">IF(ISERROR(T6*AP6),"",T6*AP6)</f>
        <v>0</v>
      </c>
      <c r="AR6" s="54"/>
      <c r="AS6" s="53">
        <v>0</v>
      </c>
      <c r="AT6" s="51">
        <f t="shared" ref="AT6:AT18" si="9">IF(ISERROR(BA6*AS6),"",BA6*AS6)</f>
        <v>0</v>
      </c>
      <c r="AU6" s="54"/>
      <c r="AV6" s="53">
        <v>0</v>
      </c>
      <c r="AW6" s="51">
        <f t="shared" ref="AW6:AW18" si="10">IF(ISERROR(BA6*AV6),"",BA6*AV6)</f>
        <v>0</v>
      </c>
      <c r="AX6" s="51">
        <f t="shared" ref="AX6:AX18" si="11">IF(ISERROR(AK6+AM6+AO6+AQ6),"",AK6+AM6+AO6+AQ6)</f>
        <v>0</v>
      </c>
      <c r="AY6" s="51">
        <f t="shared" ref="AY6:AY18" si="12">IF(ISERROR(T6+AX6),"",T6+AX6)</f>
        <v>3.92</v>
      </c>
      <c r="AZ6" s="55">
        <f t="shared" ref="AZ6:AZ18" si="13">IF(ISERROR((BA6-AY6)/BA6),"",(BA6-AY6)/BA6)</f>
        <v>0.11512415349887128</v>
      </c>
      <c r="BA6" s="54">
        <v>4.43</v>
      </c>
      <c r="BB6" s="54">
        <v>4.43</v>
      </c>
      <c r="BC6" s="37"/>
      <c r="BD6" s="51">
        <f t="shared" ref="BD6:BD18" si="14">IF(ISERROR(AY6*BC6),"",AY6*BC6)</f>
        <v>0</v>
      </c>
      <c r="BE6" s="51">
        <f t="shared" ref="BE6:BE18" si="15">IF(ISERROR(BA6*BC6),"",BA6*BC6)</f>
        <v>0</v>
      </c>
    </row>
    <row r="7" spans="1:58" s="60" customFormat="1" ht="15" customHeight="1">
      <c r="A7" s="39">
        <v>6</v>
      </c>
      <c r="B7" s="40"/>
      <c r="C7" s="40"/>
      <c r="D7" s="40" t="s">
        <v>1</v>
      </c>
      <c r="E7" s="40"/>
      <c r="F7" s="40" t="s">
        <v>2</v>
      </c>
      <c r="G7" s="41" t="s">
        <v>59</v>
      </c>
      <c r="H7" s="40" t="s">
        <v>60</v>
      </c>
      <c r="I7" s="40" t="s">
        <v>61</v>
      </c>
      <c r="J7" s="39" t="s">
        <v>94</v>
      </c>
      <c r="K7" s="85" t="s">
        <v>69</v>
      </c>
      <c r="L7" s="40" t="s">
        <v>66</v>
      </c>
      <c r="M7" s="42"/>
      <c r="N7" s="42">
        <v>744226</v>
      </c>
      <c r="O7" s="58">
        <v>718189</v>
      </c>
      <c r="P7" s="69" t="s">
        <v>100</v>
      </c>
      <c r="Q7" s="59" t="s">
        <v>86</v>
      </c>
      <c r="R7" s="40" t="s">
        <v>64</v>
      </c>
      <c r="S7" s="44">
        <v>3.87</v>
      </c>
      <c r="T7" s="74">
        <v>3.92</v>
      </c>
      <c r="U7" s="40" t="s">
        <v>65</v>
      </c>
      <c r="V7" s="75">
        <v>41.5</v>
      </c>
      <c r="W7" s="75">
        <v>32.5</v>
      </c>
      <c r="X7" s="75">
        <v>25</v>
      </c>
      <c r="Y7" s="77">
        <v>2</v>
      </c>
      <c r="Z7" s="46">
        <v>6</v>
      </c>
      <c r="AA7" s="47">
        <f t="shared" si="0"/>
        <v>3.3718749999999999E-2</v>
      </c>
      <c r="AB7" s="48">
        <v>56</v>
      </c>
      <c r="AC7" s="49">
        <f t="shared" si="1"/>
        <v>9964.7822057460617</v>
      </c>
      <c r="AD7" s="50">
        <v>3500</v>
      </c>
      <c r="AE7" s="51">
        <f t="shared" si="2"/>
        <v>0.35123697916666663</v>
      </c>
      <c r="AF7" s="40" t="s">
        <v>77</v>
      </c>
      <c r="AG7" s="52" t="e">
        <f>#REF!</f>
        <v>#REF!</v>
      </c>
      <c r="AH7" s="51" t="str">
        <f t="shared" si="3"/>
        <v/>
      </c>
      <c r="AI7" s="51" t="str">
        <f t="shared" si="4"/>
        <v/>
      </c>
      <c r="AJ7" s="53">
        <v>0</v>
      </c>
      <c r="AK7" s="51">
        <f t="shared" si="5"/>
        <v>0</v>
      </c>
      <c r="AL7" s="53">
        <v>0</v>
      </c>
      <c r="AM7" s="51">
        <f t="shared" si="6"/>
        <v>0</v>
      </c>
      <c r="AN7" s="53">
        <v>0</v>
      </c>
      <c r="AO7" s="51">
        <f t="shared" si="7"/>
        <v>0</v>
      </c>
      <c r="AP7" s="53">
        <v>0</v>
      </c>
      <c r="AQ7" s="51">
        <f t="shared" si="8"/>
        <v>0</v>
      </c>
      <c r="AR7" s="54"/>
      <c r="AS7" s="53">
        <v>0</v>
      </c>
      <c r="AT7" s="51">
        <f t="shared" si="9"/>
        <v>0</v>
      </c>
      <c r="AU7" s="54"/>
      <c r="AV7" s="53">
        <v>0</v>
      </c>
      <c r="AW7" s="51">
        <f t="shared" si="10"/>
        <v>0</v>
      </c>
      <c r="AX7" s="51">
        <f t="shared" si="11"/>
        <v>0</v>
      </c>
      <c r="AY7" s="51">
        <f t="shared" si="12"/>
        <v>3.92</v>
      </c>
      <c r="AZ7" s="55">
        <f t="shared" si="13"/>
        <v>0.11512415349887128</v>
      </c>
      <c r="BA7" s="54">
        <v>4.43</v>
      </c>
      <c r="BB7" s="54">
        <v>4.43</v>
      </c>
      <c r="BC7" s="37"/>
      <c r="BD7" s="51">
        <f t="shared" si="14"/>
        <v>0</v>
      </c>
      <c r="BE7" s="51">
        <f t="shared" si="15"/>
        <v>0</v>
      </c>
    </row>
    <row r="8" spans="1:58" s="60" customFormat="1" ht="15" customHeight="1">
      <c r="A8" s="39">
        <v>7</v>
      </c>
      <c r="B8" s="40"/>
      <c r="C8" s="40"/>
      <c r="D8" s="40" t="s">
        <v>1</v>
      </c>
      <c r="E8" s="40"/>
      <c r="F8" s="40" t="s">
        <v>2</v>
      </c>
      <c r="G8" s="41" t="s">
        <v>59</v>
      </c>
      <c r="H8" s="40" t="s">
        <v>60</v>
      </c>
      <c r="I8" s="40" t="s">
        <v>61</v>
      </c>
      <c r="J8" s="39" t="s">
        <v>94</v>
      </c>
      <c r="K8" s="85" t="s">
        <v>69</v>
      </c>
      <c r="L8" s="40" t="s">
        <v>67</v>
      </c>
      <c r="M8" s="42"/>
      <c r="N8" s="42">
        <v>744226</v>
      </c>
      <c r="O8" s="58">
        <v>718189</v>
      </c>
      <c r="P8" s="69" t="s">
        <v>101</v>
      </c>
      <c r="Q8" s="59" t="s">
        <v>87</v>
      </c>
      <c r="R8" s="40" t="s">
        <v>64</v>
      </c>
      <c r="S8" s="44">
        <v>3.87</v>
      </c>
      <c r="T8" s="74">
        <v>3.92</v>
      </c>
      <c r="U8" s="40" t="s">
        <v>65</v>
      </c>
      <c r="V8" s="75">
        <v>41.5</v>
      </c>
      <c r="W8" s="75">
        <v>32.5</v>
      </c>
      <c r="X8" s="75">
        <v>25</v>
      </c>
      <c r="Y8" s="77">
        <v>2</v>
      </c>
      <c r="Z8" s="46">
        <v>6</v>
      </c>
      <c r="AA8" s="47">
        <f t="shared" si="0"/>
        <v>3.3718749999999999E-2</v>
      </c>
      <c r="AB8" s="48">
        <v>56</v>
      </c>
      <c r="AC8" s="49">
        <f t="shared" si="1"/>
        <v>9964.7822057460617</v>
      </c>
      <c r="AD8" s="50">
        <v>3500</v>
      </c>
      <c r="AE8" s="51">
        <f t="shared" si="2"/>
        <v>0.35123697916666663</v>
      </c>
      <c r="AF8" s="40" t="s">
        <v>77</v>
      </c>
      <c r="AG8" s="52" t="e">
        <f>#REF!</f>
        <v>#REF!</v>
      </c>
      <c r="AH8" s="51" t="str">
        <f t="shared" si="3"/>
        <v/>
      </c>
      <c r="AI8" s="51" t="str">
        <f t="shared" si="4"/>
        <v/>
      </c>
      <c r="AJ8" s="53">
        <v>0</v>
      </c>
      <c r="AK8" s="51">
        <f t="shared" si="5"/>
        <v>0</v>
      </c>
      <c r="AL8" s="53">
        <v>0</v>
      </c>
      <c r="AM8" s="51">
        <f t="shared" si="6"/>
        <v>0</v>
      </c>
      <c r="AN8" s="53">
        <v>0</v>
      </c>
      <c r="AO8" s="51">
        <f t="shared" si="7"/>
        <v>0</v>
      </c>
      <c r="AP8" s="53">
        <v>0</v>
      </c>
      <c r="AQ8" s="51">
        <f t="shared" si="8"/>
        <v>0</v>
      </c>
      <c r="AR8" s="54"/>
      <c r="AS8" s="53">
        <v>0</v>
      </c>
      <c r="AT8" s="51">
        <f t="shared" si="9"/>
        <v>0</v>
      </c>
      <c r="AU8" s="54"/>
      <c r="AV8" s="53">
        <v>0</v>
      </c>
      <c r="AW8" s="51">
        <f t="shared" si="10"/>
        <v>0</v>
      </c>
      <c r="AX8" s="51">
        <f t="shared" si="11"/>
        <v>0</v>
      </c>
      <c r="AY8" s="51">
        <f t="shared" si="12"/>
        <v>3.92</v>
      </c>
      <c r="AZ8" s="55">
        <f t="shared" si="13"/>
        <v>0.11512415349887128</v>
      </c>
      <c r="BA8" s="54">
        <v>4.43</v>
      </c>
      <c r="BB8" s="54">
        <v>4.43</v>
      </c>
      <c r="BC8" s="37"/>
      <c r="BD8" s="51">
        <f t="shared" si="14"/>
        <v>0</v>
      </c>
      <c r="BE8" s="51">
        <f t="shared" si="15"/>
        <v>0</v>
      </c>
    </row>
    <row r="9" spans="1:58" s="79" customFormat="1" ht="15" customHeight="1">
      <c r="A9" s="39">
        <v>8</v>
      </c>
      <c r="B9" s="40"/>
      <c r="C9" s="40"/>
      <c r="D9" s="40" t="s">
        <v>1</v>
      </c>
      <c r="E9" s="40"/>
      <c r="F9" s="40" t="s">
        <v>2</v>
      </c>
      <c r="G9" s="41" t="s">
        <v>59</v>
      </c>
      <c r="H9" s="40" t="s">
        <v>60</v>
      </c>
      <c r="I9" s="40" t="s">
        <v>61</v>
      </c>
      <c r="J9" s="39" t="s">
        <v>94</v>
      </c>
      <c r="K9" s="85" t="s">
        <v>69</v>
      </c>
      <c r="L9" s="70" t="str">
        <f>L6&amp;"/"&amp;L7&amp;"/"&amp;L8</f>
        <v>Bears/Lights/Bows</v>
      </c>
      <c r="M9" s="71"/>
      <c r="N9" s="71">
        <v>744226</v>
      </c>
      <c r="O9" s="78">
        <v>718189</v>
      </c>
      <c r="P9" s="69" t="s">
        <v>111</v>
      </c>
      <c r="Q9" s="73"/>
      <c r="R9" s="70" t="s">
        <v>68</v>
      </c>
      <c r="S9" s="44">
        <v>23.22</v>
      </c>
      <c r="T9" s="74">
        <v>23.52</v>
      </c>
      <c r="U9" s="40" t="s">
        <v>65</v>
      </c>
      <c r="V9" s="75">
        <v>41.5</v>
      </c>
      <c r="W9" s="75">
        <v>32.5</v>
      </c>
      <c r="X9" s="75">
        <v>25</v>
      </c>
      <c r="Y9" s="48">
        <v>7.5</v>
      </c>
      <c r="Z9" s="46">
        <v>1</v>
      </c>
      <c r="AA9" s="47"/>
      <c r="AB9" s="48"/>
      <c r="AC9" s="49"/>
      <c r="AD9" s="50"/>
      <c r="AE9" s="51"/>
      <c r="AF9" s="40" t="s">
        <v>77</v>
      </c>
      <c r="AG9" s="52"/>
      <c r="AH9" s="51"/>
      <c r="AI9" s="51"/>
      <c r="AJ9" s="53"/>
      <c r="AK9" s="51"/>
      <c r="AL9" s="53"/>
      <c r="AM9" s="51"/>
      <c r="AN9" s="53"/>
      <c r="AO9" s="51"/>
      <c r="AP9" s="53"/>
      <c r="AQ9" s="51"/>
      <c r="AR9" s="54"/>
      <c r="AS9" s="53"/>
      <c r="AT9" s="51"/>
      <c r="AU9" s="54"/>
      <c r="AV9" s="53"/>
      <c r="AW9" s="51"/>
      <c r="AX9" s="51"/>
      <c r="AY9" s="51"/>
      <c r="AZ9" s="55"/>
      <c r="BA9" s="54">
        <v>26.58</v>
      </c>
      <c r="BB9" s="54">
        <v>26.58</v>
      </c>
      <c r="BC9" s="76"/>
      <c r="BD9" s="54">
        <f>SUM(BD6:BD8)</f>
        <v>0</v>
      </c>
      <c r="BE9" s="54">
        <f>SUM(BE6:BE8)</f>
        <v>0</v>
      </c>
      <c r="BF9" s="57"/>
    </row>
    <row r="10" spans="1:58" s="79" customFormat="1" ht="15" customHeight="1">
      <c r="A10" s="61">
        <v>9</v>
      </c>
      <c r="B10" s="63"/>
      <c r="C10" s="63"/>
      <c r="D10" s="40" t="s">
        <v>1</v>
      </c>
      <c r="E10" s="40"/>
      <c r="F10" s="40" t="s">
        <v>2</v>
      </c>
      <c r="G10" s="41" t="s">
        <v>59</v>
      </c>
      <c r="H10" s="40" t="s">
        <v>60</v>
      </c>
      <c r="I10" s="40" t="s">
        <v>61</v>
      </c>
      <c r="J10" s="39" t="s">
        <v>94</v>
      </c>
      <c r="K10" s="62" t="s">
        <v>70</v>
      </c>
      <c r="L10" s="63" t="s">
        <v>71</v>
      </c>
      <c r="M10" s="42"/>
      <c r="N10" s="61">
        <v>744212</v>
      </c>
      <c r="O10" s="61">
        <v>718187</v>
      </c>
      <c r="P10" s="69" t="s">
        <v>102</v>
      </c>
      <c r="Q10" s="64" t="s">
        <v>81</v>
      </c>
      <c r="R10" s="40" t="s">
        <v>64</v>
      </c>
      <c r="S10" s="44">
        <v>4.32</v>
      </c>
      <c r="T10" s="74">
        <v>4.38</v>
      </c>
      <c r="U10" s="40" t="s">
        <v>65</v>
      </c>
      <c r="V10" s="80">
        <v>41.5</v>
      </c>
      <c r="W10" s="80">
        <v>39.5</v>
      </c>
      <c r="X10" s="80">
        <v>25</v>
      </c>
      <c r="Y10" s="77">
        <v>2</v>
      </c>
      <c r="Z10" s="46">
        <v>6</v>
      </c>
      <c r="AA10" s="47">
        <f t="shared" si="0"/>
        <v>4.0981249999999997E-2</v>
      </c>
      <c r="AB10" s="48">
        <v>56</v>
      </c>
      <c r="AC10" s="49">
        <f t="shared" si="1"/>
        <v>8198.8714351075196</v>
      </c>
      <c r="AD10" s="50">
        <v>3500</v>
      </c>
      <c r="AE10" s="51">
        <f t="shared" si="2"/>
        <v>0.42688802083333327</v>
      </c>
      <c r="AF10" s="40" t="s">
        <v>77</v>
      </c>
      <c r="AG10" s="52" t="e">
        <f>#REF!</f>
        <v>#REF!</v>
      </c>
      <c r="AH10" s="51" t="str">
        <f t="shared" si="3"/>
        <v/>
      </c>
      <c r="AI10" s="51" t="str">
        <f t="shared" si="4"/>
        <v/>
      </c>
      <c r="AJ10" s="53">
        <v>0</v>
      </c>
      <c r="AK10" s="51">
        <f t="shared" si="5"/>
        <v>0</v>
      </c>
      <c r="AL10" s="53">
        <v>0</v>
      </c>
      <c r="AM10" s="51">
        <f t="shared" si="6"/>
        <v>0</v>
      </c>
      <c r="AN10" s="53">
        <v>0</v>
      </c>
      <c r="AO10" s="51">
        <f t="shared" si="7"/>
        <v>0</v>
      </c>
      <c r="AP10" s="53">
        <v>0</v>
      </c>
      <c r="AQ10" s="51">
        <f t="shared" si="8"/>
        <v>0</v>
      </c>
      <c r="AR10" s="54"/>
      <c r="AS10" s="53">
        <v>0</v>
      </c>
      <c r="AT10" s="51">
        <f t="shared" si="9"/>
        <v>0</v>
      </c>
      <c r="AU10" s="54"/>
      <c r="AV10" s="53">
        <v>0</v>
      </c>
      <c r="AW10" s="51">
        <f t="shared" si="10"/>
        <v>0</v>
      </c>
      <c r="AX10" s="51">
        <f t="shared" si="11"/>
        <v>0</v>
      </c>
      <c r="AY10" s="51">
        <f t="shared" si="12"/>
        <v>4.38</v>
      </c>
      <c r="AZ10" s="55">
        <f t="shared" si="13"/>
        <v>0.15930902111324377</v>
      </c>
      <c r="BA10" s="54">
        <v>5.21</v>
      </c>
      <c r="BB10" s="54">
        <v>5.21</v>
      </c>
      <c r="BC10" s="37"/>
      <c r="BD10" s="51">
        <f t="shared" si="14"/>
        <v>0</v>
      </c>
      <c r="BE10" s="51">
        <f t="shared" si="15"/>
        <v>0</v>
      </c>
    </row>
    <row r="11" spans="1:58" s="60" customFormat="1" ht="15" customHeight="1">
      <c r="A11" s="61">
        <v>10</v>
      </c>
      <c r="B11" s="63"/>
      <c r="C11" s="63"/>
      <c r="D11" s="40" t="s">
        <v>1</v>
      </c>
      <c r="E11" s="40"/>
      <c r="F11" s="40" t="s">
        <v>2</v>
      </c>
      <c r="G11" s="41" t="s">
        <v>59</v>
      </c>
      <c r="H11" s="40" t="s">
        <v>60</v>
      </c>
      <c r="I11" s="40" t="s">
        <v>61</v>
      </c>
      <c r="J11" s="39" t="s">
        <v>94</v>
      </c>
      <c r="K11" s="62" t="s">
        <v>70</v>
      </c>
      <c r="L11" s="40" t="s">
        <v>72</v>
      </c>
      <c r="M11" s="65"/>
      <c r="N11" s="39">
        <v>744212</v>
      </c>
      <c r="O11" s="39">
        <v>718187</v>
      </c>
      <c r="P11" s="69" t="s">
        <v>103</v>
      </c>
      <c r="Q11" s="59" t="s">
        <v>82</v>
      </c>
      <c r="R11" s="40" t="s">
        <v>64</v>
      </c>
      <c r="S11" s="44">
        <v>4.32</v>
      </c>
      <c r="T11" s="74">
        <v>4.38</v>
      </c>
      <c r="U11" s="40" t="s">
        <v>65</v>
      </c>
      <c r="V11" s="66">
        <v>41.5</v>
      </c>
      <c r="W11" s="66">
        <v>39.5</v>
      </c>
      <c r="X11" s="66">
        <v>25</v>
      </c>
      <c r="Y11" s="77">
        <v>2</v>
      </c>
      <c r="Z11" s="46">
        <v>6</v>
      </c>
      <c r="AA11" s="47">
        <f t="shared" si="0"/>
        <v>4.0981249999999997E-2</v>
      </c>
      <c r="AB11" s="48">
        <v>56</v>
      </c>
      <c r="AC11" s="49">
        <f t="shared" si="1"/>
        <v>8198.8714351075196</v>
      </c>
      <c r="AD11" s="50">
        <v>3500</v>
      </c>
      <c r="AE11" s="51">
        <f t="shared" si="2"/>
        <v>0.42688802083333327</v>
      </c>
      <c r="AF11" s="40" t="s">
        <v>77</v>
      </c>
      <c r="AG11" s="52" t="e">
        <f>#REF!</f>
        <v>#REF!</v>
      </c>
      <c r="AH11" s="51" t="str">
        <f t="shared" si="3"/>
        <v/>
      </c>
      <c r="AI11" s="51" t="str">
        <f t="shared" si="4"/>
        <v/>
      </c>
      <c r="AJ11" s="53">
        <v>0</v>
      </c>
      <c r="AK11" s="51">
        <f t="shared" si="5"/>
        <v>0</v>
      </c>
      <c r="AL11" s="53">
        <v>0</v>
      </c>
      <c r="AM11" s="51">
        <f t="shared" si="6"/>
        <v>0</v>
      </c>
      <c r="AN11" s="53">
        <v>0</v>
      </c>
      <c r="AO11" s="51">
        <f t="shared" si="7"/>
        <v>0</v>
      </c>
      <c r="AP11" s="53">
        <v>0</v>
      </c>
      <c r="AQ11" s="51">
        <f t="shared" si="8"/>
        <v>0</v>
      </c>
      <c r="AR11" s="54"/>
      <c r="AS11" s="53">
        <v>0</v>
      </c>
      <c r="AT11" s="51">
        <f t="shared" si="9"/>
        <v>0</v>
      </c>
      <c r="AU11" s="54"/>
      <c r="AV11" s="53">
        <v>0</v>
      </c>
      <c r="AW11" s="51">
        <f t="shared" si="10"/>
        <v>0</v>
      </c>
      <c r="AX11" s="51">
        <f t="shared" si="11"/>
        <v>0</v>
      </c>
      <c r="AY11" s="51">
        <f t="shared" si="12"/>
        <v>4.38</v>
      </c>
      <c r="AZ11" s="55">
        <f t="shared" si="13"/>
        <v>0.15930902111324377</v>
      </c>
      <c r="BA11" s="54">
        <v>5.21</v>
      </c>
      <c r="BB11" s="54">
        <v>5.21</v>
      </c>
      <c r="BC11" s="37"/>
      <c r="BD11" s="51">
        <f t="shared" si="14"/>
        <v>0</v>
      </c>
      <c r="BE11" s="51">
        <f t="shared" si="15"/>
        <v>0</v>
      </c>
    </row>
    <row r="12" spans="1:58" s="60" customFormat="1" ht="15" customHeight="1">
      <c r="A12" s="61">
        <v>11</v>
      </c>
      <c r="B12" s="63"/>
      <c r="C12" s="63"/>
      <c r="D12" s="40" t="s">
        <v>1</v>
      </c>
      <c r="E12" s="40"/>
      <c r="F12" s="40" t="s">
        <v>2</v>
      </c>
      <c r="G12" s="41" t="s">
        <v>59</v>
      </c>
      <c r="H12" s="40" t="s">
        <v>60</v>
      </c>
      <c r="I12" s="40" t="s">
        <v>61</v>
      </c>
      <c r="J12" s="39" t="s">
        <v>94</v>
      </c>
      <c r="K12" s="62" t="s">
        <v>70</v>
      </c>
      <c r="L12" s="40" t="s">
        <v>73</v>
      </c>
      <c r="M12" s="65"/>
      <c r="N12" s="39">
        <v>744212</v>
      </c>
      <c r="O12" s="39">
        <v>718187</v>
      </c>
      <c r="P12" s="69" t="s">
        <v>104</v>
      </c>
      <c r="Q12" s="59" t="s">
        <v>83</v>
      </c>
      <c r="R12" s="40" t="s">
        <v>64</v>
      </c>
      <c r="S12" s="44">
        <v>4.32</v>
      </c>
      <c r="T12" s="74">
        <v>4.38</v>
      </c>
      <c r="U12" s="40" t="s">
        <v>65</v>
      </c>
      <c r="V12" s="66">
        <v>41.5</v>
      </c>
      <c r="W12" s="66">
        <v>39.5</v>
      </c>
      <c r="X12" s="66">
        <v>25</v>
      </c>
      <c r="Y12" s="77">
        <v>2</v>
      </c>
      <c r="Z12" s="46">
        <v>6</v>
      </c>
      <c r="AA12" s="47">
        <f t="shared" si="0"/>
        <v>4.0981249999999997E-2</v>
      </c>
      <c r="AB12" s="48">
        <v>56</v>
      </c>
      <c r="AC12" s="49">
        <f t="shared" si="1"/>
        <v>8198.8714351075196</v>
      </c>
      <c r="AD12" s="50">
        <v>3500</v>
      </c>
      <c r="AE12" s="51">
        <f t="shared" si="2"/>
        <v>0.42688802083333327</v>
      </c>
      <c r="AF12" s="40" t="s">
        <v>77</v>
      </c>
      <c r="AG12" s="52" t="e">
        <f>#REF!</f>
        <v>#REF!</v>
      </c>
      <c r="AH12" s="51" t="str">
        <f t="shared" si="3"/>
        <v/>
      </c>
      <c r="AI12" s="51" t="str">
        <f t="shared" si="4"/>
        <v/>
      </c>
      <c r="AJ12" s="53">
        <v>0</v>
      </c>
      <c r="AK12" s="51">
        <f t="shared" si="5"/>
        <v>0</v>
      </c>
      <c r="AL12" s="53">
        <v>0</v>
      </c>
      <c r="AM12" s="51">
        <f t="shared" si="6"/>
        <v>0</v>
      </c>
      <c r="AN12" s="53">
        <v>0</v>
      </c>
      <c r="AO12" s="51">
        <f t="shared" si="7"/>
        <v>0</v>
      </c>
      <c r="AP12" s="53">
        <v>0</v>
      </c>
      <c r="AQ12" s="51">
        <f t="shared" si="8"/>
        <v>0</v>
      </c>
      <c r="AR12" s="54"/>
      <c r="AS12" s="53">
        <v>0</v>
      </c>
      <c r="AT12" s="51">
        <f t="shared" si="9"/>
        <v>0</v>
      </c>
      <c r="AU12" s="54"/>
      <c r="AV12" s="53">
        <v>0</v>
      </c>
      <c r="AW12" s="51">
        <f t="shared" si="10"/>
        <v>0</v>
      </c>
      <c r="AX12" s="51">
        <f t="shared" si="11"/>
        <v>0</v>
      </c>
      <c r="AY12" s="51">
        <f t="shared" si="12"/>
        <v>4.38</v>
      </c>
      <c r="AZ12" s="55">
        <f t="shared" si="13"/>
        <v>0.15930902111324377</v>
      </c>
      <c r="BA12" s="54">
        <v>5.21</v>
      </c>
      <c r="BB12" s="54">
        <v>5.21</v>
      </c>
      <c r="BC12" s="37"/>
      <c r="BD12" s="51">
        <f t="shared" si="14"/>
        <v>0</v>
      </c>
      <c r="BE12" s="51">
        <f t="shared" si="15"/>
        <v>0</v>
      </c>
    </row>
    <row r="13" spans="1:58" s="60" customFormat="1" ht="15" customHeight="1">
      <c r="A13" s="61">
        <v>12</v>
      </c>
      <c r="B13" s="63"/>
      <c r="C13" s="63"/>
      <c r="D13" s="40" t="s">
        <v>1</v>
      </c>
      <c r="E13" s="40"/>
      <c r="F13" s="40" t="s">
        <v>2</v>
      </c>
      <c r="G13" s="41" t="s">
        <v>59</v>
      </c>
      <c r="H13" s="40" t="s">
        <v>60</v>
      </c>
      <c r="I13" s="40" t="s">
        <v>61</v>
      </c>
      <c r="J13" s="39" t="s">
        <v>94</v>
      </c>
      <c r="K13" s="62" t="s">
        <v>70</v>
      </c>
      <c r="L13" s="40" t="s">
        <v>74</v>
      </c>
      <c r="M13" s="65"/>
      <c r="N13" s="39">
        <v>744212</v>
      </c>
      <c r="O13" s="39">
        <v>718187</v>
      </c>
      <c r="P13" s="69" t="s">
        <v>105</v>
      </c>
      <c r="Q13" s="59" t="s">
        <v>84</v>
      </c>
      <c r="R13" s="40" t="s">
        <v>64</v>
      </c>
      <c r="S13" s="44">
        <v>4.32</v>
      </c>
      <c r="T13" s="74">
        <v>4.38</v>
      </c>
      <c r="U13" s="40" t="s">
        <v>65</v>
      </c>
      <c r="V13" s="66">
        <v>41.5</v>
      </c>
      <c r="W13" s="66">
        <v>39.5</v>
      </c>
      <c r="X13" s="66">
        <v>25</v>
      </c>
      <c r="Y13" s="77">
        <v>2</v>
      </c>
      <c r="Z13" s="46">
        <v>6</v>
      </c>
      <c r="AA13" s="47">
        <f t="shared" si="0"/>
        <v>4.0981249999999997E-2</v>
      </c>
      <c r="AB13" s="48">
        <v>56</v>
      </c>
      <c r="AC13" s="49">
        <f t="shared" si="1"/>
        <v>8198.8714351075196</v>
      </c>
      <c r="AD13" s="50">
        <v>3500</v>
      </c>
      <c r="AE13" s="51">
        <f t="shared" si="2"/>
        <v>0.42688802083333327</v>
      </c>
      <c r="AF13" s="40" t="s">
        <v>77</v>
      </c>
      <c r="AG13" s="52" t="e">
        <f>#REF!</f>
        <v>#REF!</v>
      </c>
      <c r="AH13" s="51" t="str">
        <f t="shared" si="3"/>
        <v/>
      </c>
      <c r="AI13" s="51" t="str">
        <f t="shared" si="4"/>
        <v/>
      </c>
      <c r="AJ13" s="53">
        <v>0</v>
      </c>
      <c r="AK13" s="51">
        <f t="shared" si="5"/>
        <v>0</v>
      </c>
      <c r="AL13" s="53">
        <v>0</v>
      </c>
      <c r="AM13" s="51">
        <f t="shared" si="6"/>
        <v>0</v>
      </c>
      <c r="AN13" s="53">
        <v>0</v>
      </c>
      <c r="AO13" s="51">
        <f t="shared" si="7"/>
        <v>0</v>
      </c>
      <c r="AP13" s="53">
        <v>0</v>
      </c>
      <c r="AQ13" s="51">
        <f t="shared" si="8"/>
        <v>0</v>
      </c>
      <c r="AR13" s="54"/>
      <c r="AS13" s="53">
        <v>0</v>
      </c>
      <c r="AT13" s="51">
        <f t="shared" si="9"/>
        <v>0</v>
      </c>
      <c r="AU13" s="54"/>
      <c r="AV13" s="53">
        <v>0</v>
      </c>
      <c r="AW13" s="51">
        <f t="shared" si="10"/>
        <v>0</v>
      </c>
      <c r="AX13" s="51">
        <f t="shared" si="11"/>
        <v>0</v>
      </c>
      <c r="AY13" s="51">
        <f t="shared" si="12"/>
        <v>4.38</v>
      </c>
      <c r="AZ13" s="55">
        <f t="shared" si="13"/>
        <v>0.15930902111324377</v>
      </c>
      <c r="BA13" s="54">
        <v>5.21</v>
      </c>
      <c r="BB13" s="54">
        <v>5.21</v>
      </c>
      <c r="BC13" s="37"/>
      <c r="BD13" s="51">
        <f t="shared" si="14"/>
        <v>0</v>
      </c>
      <c r="BE13" s="51">
        <f t="shared" si="15"/>
        <v>0</v>
      </c>
    </row>
    <row r="14" spans="1:58" s="60" customFormat="1" ht="15" customHeight="1">
      <c r="A14" s="61">
        <v>13</v>
      </c>
      <c r="B14" s="63"/>
      <c r="C14" s="63"/>
      <c r="D14" s="40" t="s">
        <v>1</v>
      </c>
      <c r="E14" s="40"/>
      <c r="F14" s="40" t="s">
        <v>2</v>
      </c>
      <c r="G14" s="41" t="s">
        <v>59</v>
      </c>
      <c r="H14" s="40" t="s">
        <v>60</v>
      </c>
      <c r="I14" s="40" t="s">
        <v>61</v>
      </c>
      <c r="J14" s="39" t="s">
        <v>94</v>
      </c>
      <c r="K14" s="40" t="s">
        <v>70</v>
      </c>
      <c r="L14" s="70" t="str">
        <f>L10&amp;"/"&amp;L11&amp;"/"&amp;L12&amp;"/"&amp;L13</f>
        <v>Nutcracker/Holly/Stripe/Deer</v>
      </c>
      <c r="M14" s="81"/>
      <c r="N14" s="72">
        <v>744212</v>
      </c>
      <c r="O14" s="72">
        <v>718187</v>
      </c>
      <c r="P14" s="69" t="s">
        <v>112</v>
      </c>
      <c r="Q14" s="73"/>
      <c r="R14" s="70" t="s">
        <v>68</v>
      </c>
      <c r="S14" s="44">
        <v>25.92</v>
      </c>
      <c r="T14" s="82">
        <v>26.279999999999998</v>
      </c>
      <c r="U14" s="40" t="s">
        <v>65</v>
      </c>
      <c r="V14" s="66">
        <v>41.5</v>
      </c>
      <c r="W14" s="66">
        <v>39.5</v>
      </c>
      <c r="X14" s="66">
        <v>25</v>
      </c>
      <c r="Y14" s="67">
        <v>8.5</v>
      </c>
      <c r="Z14" s="46">
        <v>1</v>
      </c>
      <c r="AA14" s="47"/>
      <c r="AB14" s="48"/>
      <c r="AC14" s="49"/>
      <c r="AD14" s="50"/>
      <c r="AE14" s="51"/>
      <c r="AF14" s="40" t="s">
        <v>77</v>
      </c>
      <c r="AG14" s="52"/>
      <c r="AH14" s="51"/>
      <c r="AI14" s="51"/>
      <c r="AJ14" s="53"/>
      <c r="AK14" s="51"/>
      <c r="AL14" s="53"/>
      <c r="AM14" s="51"/>
      <c r="AN14" s="53"/>
      <c r="AO14" s="51"/>
      <c r="AP14" s="53"/>
      <c r="AQ14" s="51"/>
      <c r="AR14" s="54"/>
      <c r="AS14" s="53"/>
      <c r="AT14" s="51"/>
      <c r="AU14" s="54"/>
      <c r="AV14" s="53"/>
      <c r="AW14" s="51"/>
      <c r="AX14" s="51"/>
      <c r="AY14" s="51"/>
      <c r="AZ14" s="55"/>
      <c r="BA14" s="54">
        <v>31.259999999999998</v>
      </c>
      <c r="BB14" s="54">
        <v>31.259999999999998</v>
      </c>
      <c r="BC14" s="76"/>
      <c r="BD14" s="54">
        <f>SUM(BD10:BD13)</f>
        <v>0</v>
      </c>
      <c r="BE14" s="54">
        <f>SUM(BE10:BE13)</f>
        <v>0</v>
      </c>
      <c r="BF14" s="57"/>
    </row>
    <row r="15" spans="1:58" s="60" customFormat="1" ht="15" customHeight="1">
      <c r="A15" s="61">
        <v>14</v>
      </c>
      <c r="B15" s="63"/>
      <c r="C15" s="63"/>
      <c r="D15" s="40" t="s">
        <v>1</v>
      </c>
      <c r="E15" s="40"/>
      <c r="F15" s="40" t="s">
        <v>2</v>
      </c>
      <c r="G15" s="41" t="s">
        <v>59</v>
      </c>
      <c r="H15" s="40" t="s">
        <v>60</v>
      </c>
      <c r="I15" s="40" t="s">
        <v>61</v>
      </c>
      <c r="J15" s="39" t="s">
        <v>94</v>
      </c>
      <c r="K15" s="40" t="s">
        <v>75</v>
      </c>
      <c r="L15" s="40" t="s">
        <v>71</v>
      </c>
      <c r="M15" s="65"/>
      <c r="N15" s="68"/>
      <c r="O15" s="68"/>
      <c r="P15" s="69" t="s">
        <v>106</v>
      </c>
      <c r="Q15" s="59" t="s">
        <v>88</v>
      </c>
      <c r="R15" s="40" t="s">
        <v>64</v>
      </c>
      <c r="S15" s="44">
        <v>4.97</v>
      </c>
      <c r="T15" s="74">
        <v>5.05</v>
      </c>
      <c r="U15" s="40" t="s">
        <v>65</v>
      </c>
      <c r="V15" s="66">
        <v>42</v>
      </c>
      <c r="W15" s="66">
        <v>41.5</v>
      </c>
      <c r="X15" s="66">
        <v>25</v>
      </c>
      <c r="Y15" s="77">
        <v>2</v>
      </c>
      <c r="Z15" s="46">
        <v>6</v>
      </c>
      <c r="AA15" s="47">
        <f t="shared" si="0"/>
        <v>4.3575000000000003E-2</v>
      </c>
      <c r="AB15" s="48">
        <v>56</v>
      </c>
      <c r="AC15" s="49">
        <f t="shared" si="1"/>
        <v>7710.8433734939754</v>
      </c>
      <c r="AD15" s="50">
        <v>3500</v>
      </c>
      <c r="AE15" s="51">
        <f t="shared" si="2"/>
        <v>0.45390625000000001</v>
      </c>
      <c r="AF15" s="40" t="s">
        <v>77</v>
      </c>
      <c r="AG15" s="52" t="e">
        <f>#REF!</f>
        <v>#REF!</v>
      </c>
      <c r="AH15" s="51" t="str">
        <f t="shared" si="3"/>
        <v/>
      </c>
      <c r="AI15" s="51" t="str">
        <f t="shared" si="4"/>
        <v/>
      </c>
      <c r="AJ15" s="53">
        <v>0</v>
      </c>
      <c r="AK15" s="51">
        <f t="shared" si="5"/>
        <v>0</v>
      </c>
      <c r="AL15" s="53">
        <v>0</v>
      </c>
      <c r="AM15" s="51">
        <f t="shared" si="6"/>
        <v>0</v>
      </c>
      <c r="AN15" s="53">
        <v>0</v>
      </c>
      <c r="AO15" s="51">
        <f t="shared" si="7"/>
        <v>0</v>
      </c>
      <c r="AP15" s="53">
        <v>0</v>
      </c>
      <c r="AQ15" s="51">
        <f t="shared" si="8"/>
        <v>0</v>
      </c>
      <c r="AR15" s="54"/>
      <c r="AS15" s="53">
        <v>0</v>
      </c>
      <c r="AT15" s="51">
        <f t="shared" si="9"/>
        <v>0</v>
      </c>
      <c r="AU15" s="54"/>
      <c r="AV15" s="53">
        <v>0</v>
      </c>
      <c r="AW15" s="51">
        <f t="shared" si="10"/>
        <v>0</v>
      </c>
      <c r="AX15" s="51">
        <f t="shared" si="11"/>
        <v>0</v>
      </c>
      <c r="AY15" s="51">
        <f t="shared" si="12"/>
        <v>5.05</v>
      </c>
      <c r="AZ15" s="55">
        <f t="shared" si="13"/>
        <v>0.15692821368948254</v>
      </c>
      <c r="BA15" s="54">
        <v>5.99</v>
      </c>
      <c r="BB15" s="54">
        <v>5.99</v>
      </c>
      <c r="BC15" s="37"/>
      <c r="BD15" s="51">
        <f t="shared" si="14"/>
        <v>0</v>
      </c>
      <c r="BE15" s="51">
        <f t="shared" si="15"/>
        <v>0</v>
      </c>
    </row>
    <row r="16" spans="1:58" s="60" customFormat="1" ht="15" customHeight="1">
      <c r="A16" s="61">
        <v>15</v>
      </c>
      <c r="B16" s="63"/>
      <c r="C16" s="63"/>
      <c r="D16" s="40" t="s">
        <v>1</v>
      </c>
      <c r="E16" s="40"/>
      <c r="F16" s="40" t="s">
        <v>2</v>
      </c>
      <c r="G16" s="41" t="s">
        <v>59</v>
      </c>
      <c r="H16" s="40" t="s">
        <v>60</v>
      </c>
      <c r="I16" s="40" t="s">
        <v>61</v>
      </c>
      <c r="J16" s="39" t="s">
        <v>94</v>
      </c>
      <c r="K16" s="40" t="s">
        <v>75</v>
      </c>
      <c r="L16" s="40" t="s">
        <v>72</v>
      </c>
      <c r="M16" s="65"/>
      <c r="N16" s="68"/>
      <c r="O16" s="68"/>
      <c r="P16" s="69" t="s">
        <v>107</v>
      </c>
      <c r="Q16" s="59" t="s">
        <v>89</v>
      </c>
      <c r="R16" s="40" t="s">
        <v>64</v>
      </c>
      <c r="S16" s="44">
        <v>4.97</v>
      </c>
      <c r="T16" s="74">
        <v>5.05</v>
      </c>
      <c r="U16" s="40" t="s">
        <v>65</v>
      </c>
      <c r="V16" s="66">
        <v>42</v>
      </c>
      <c r="W16" s="66">
        <v>41.5</v>
      </c>
      <c r="X16" s="66">
        <v>25</v>
      </c>
      <c r="Y16" s="77">
        <v>2</v>
      </c>
      <c r="Z16" s="46">
        <v>6</v>
      </c>
      <c r="AA16" s="47">
        <f t="shared" si="0"/>
        <v>4.3575000000000003E-2</v>
      </c>
      <c r="AB16" s="48">
        <v>56</v>
      </c>
      <c r="AC16" s="49">
        <f t="shared" si="1"/>
        <v>7710.8433734939754</v>
      </c>
      <c r="AD16" s="50">
        <v>3500</v>
      </c>
      <c r="AE16" s="51">
        <f t="shared" si="2"/>
        <v>0.45390625000000001</v>
      </c>
      <c r="AF16" s="40" t="s">
        <v>77</v>
      </c>
      <c r="AG16" s="52" t="e">
        <f>#REF!</f>
        <v>#REF!</v>
      </c>
      <c r="AH16" s="51" t="str">
        <f t="shared" si="3"/>
        <v/>
      </c>
      <c r="AI16" s="51" t="str">
        <f t="shared" si="4"/>
        <v/>
      </c>
      <c r="AJ16" s="53">
        <v>0</v>
      </c>
      <c r="AK16" s="51">
        <f t="shared" si="5"/>
        <v>0</v>
      </c>
      <c r="AL16" s="53">
        <v>0</v>
      </c>
      <c r="AM16" s="51">
        <f t="shared" si="6"/>
        <v>0</v>
      </c>
      <c r="AN16" s="53">
        <v>0</v>
      </c>
      <c r="AO16" s="51">
        <f t="shared" si="7"/>
        <v>0</v>
      </c>
      <c r="AP16" s="53">
        <v>0</v>
      </c>
      <c r="AQ16" s="51">
        <f t="shared" si="8"/>
        <v>0</v>
      </c>
      <c r="AR16" s="54"/>
      <c r="AS16" s="53">
        <v>0</v>
      </c>
      <c r="AT16" s="51">
        <f t="shared" si="9"/>
        <v>0</v>
      </c>
      <c r="AU16" s="54"/>
      <c r="AV16" s="53">
        <v>0</v>
      </c>
      <c r="AW16" s="51">
        <f t="shared" si="10"/>
        <v>0</v>
      </c>
      <c r="AX16" s="51">
        <f t="shared" si="11"/>
        <v>0</v>
      </c>
      <c r="AY16" s="51">
        <f t="shared" si="12"/>
        <v>5.05</v>
      </c>
      <c r="AZ16" s="55">
        <f t="shared" si="13"/>
        <v>0.15692821368948254</v>
      </c>
      <c r="BA16" s="54">
        <v>5.99</v>
      </c>
      <c r="BB16" s="54">
        <v>5.99</v>
      </c>
      <c r="BC16" s="37"/>
      <c r="BD16" s="51">
        <f t="shared" si="14"/>
        <v>0</v>
      </c>
      <c r="BE16" s="51">
        <f t="shared" si="15"/>
        <v>0</v>
      </c>
    </row>
    <row r="17" spans="1:58" s="60" customFormat="1" ht="15" customHeight="1">
      <c r="A17" s="61">
        <v>16</v>
      </c>
      <c r="B17" s="63"/>
      <c r="C17" s="63"/>
      <c r="D17" s="40" t="s">
        <v>1</v>
      </c>
      <c r="E17" s="40"/>
      <c r="F17" s="40" t="s">
        <v>2</v>
      </c>
      <c r="G17" s="41" t="s">
        <v>59</v>
      </c>
      <c r="H17" s="40" t="s">
        <v>60</v>
      </c>
      <c r="I17" s="40" t="s">
        <v>61</v>
      </c>
      <c r="J17" s="39" t="s">
        <v>94</v>
      </c>
      <c r="K17" s="40" t="s">
        <v>75</v>
      </c>
      <c r="L17" s="40" t="s">
        <v>73</v>
      </c>
      <c r="M17" s="65"/>
      <c r="N17" s="68"/>
      <c r="O17" s="68"/>
      <c r="P17" s="69" t="s">
        <v>108</v>
      </c>
      <c r="Q17" s="59" t="s">
        <v>90</v>
      </c>
      <c r="R17" s="40" t="s">
        <v>64</v>
      </c>
      <c r="S17" s="44">
        <v>4.97</v>
      </c>
      <c r="T17" s="74">
        <v>5.05</v>
      </c>
      <c r="U17" s="40" t="s">
        <v>65</v>
      </c>
      <c r="V17" s="66">
        <v>42</v>
      </c>
      <c r="W17" s="66">
        <v>41.5</v>
      </c>
      <c r="X17" s="66">
        <v>25</v>
      </c>
      <c r="Y17" s="77">
        <v>2</v>
      </c>
      <c r="Z17" s="46">
        <v>6</v>
      </c>
      <c r="AA17" s="47">
        <f t="shared" si="0"/>
        <v>4.3575000000000003E-2</v>
      </c>
      <c r="AB17" s="48">
        <v>56</v>
      </c>
      <c r="AC17" s="49">
        <f t="shared" si="1"/>
        <v>7710.8433734939754</v>
      </c>
      <c r="AD17" s="50">
        <v>3500</v>
      </c>
      <c r="AE17" s="51">
        <f t="shared" si="2"/>
        <v>0.45390625000000001</v>
      </c>
      <c r="AF17" s="40" t="s">
        <v>77</v>
      </c>
      <c r="AG17" s="52" t="e">
        <f>#REF!</f>
        <v>#REF!</v>
      </c>
      <c r="AH17" s="51" t="str">
        <f t="shared" si="3"/>
        <v/>
      </c>
      <c r="AI17" s="51" t="str">
        <f t="shared" si="4"/>
        <v/>
      </c>
      <c r="AJ17" s="53">
        <v>0</v>
      </c>
      <c r="AK17" s="51">
        <f t="shared" si="5"/>
        <v>0</v>
      </c>
      <c r="AL17" s="53">
        <v>0</v>
      </c>
      <c r="AM17" s="51">
        <f t="shared" si="6"/>
        <v>0</v>
      </c>
      <c r="AN17" s="53">
        <v>0</v>
      </c>
      <c r="AO17" s="51">
        <f t="shared" si="7"/>
        <v>0</v>
      </c>
      <c r="AP17" s="53">
        <v>0</v>
      </c>
      <c r="AQ17" s="51">
        <f t="shared" si="8"/>
        <v>0</v>
      </c>
      <c r="AR17" s="54"/>
      <c r="AS17" s="53">
        <v>0</v>
      </c>
      <c r="AT17" s="51">
        <f t="shared" si="9"/>
        <v>0</v>
      </c>
      <c r="AU17" s="54"/>
      <c r="AV17" s="53">
        <v>0</v>
      </c>
      <c r="AW17" s="51">
        <f t="shared" si="10"/>
        <v>0</v>
      </c>
      <c r="AX17" s="51">
        <f t="shared" si="11"/>
        <v>0</v>
      </c>
      <c r="AY17" s="51">
        <f t="shared" si="12"/>
        <v>5.05</v>
      </c>
      <c r="AZ17" s="55">
        <f t="shared" si="13"/>
        <v>0.15692821368948254</v>
      </c>
      <c r="BA17" s="54">
        <v>5.99</v>
      </c>
      <c r="BB17" s="54">
        <v>5.99</v>
      </c>
      <c r="BC17" s="37"/>
      <c r="BD17" s="51">
        <f t="shared" si="14"/>
        <v>0</v>
      </c>
      <c r="BE17" s="51">
        <f t="shared" si="15"/>
        <v>0</v>
      </c>
    </row>
    <row r="18" spans="1:58" s="60" customFormat="1" ht="15" customHeight="1">
      <c r="A18" s="61">
        <v>17</v>
      </c>
      <c r="B18" s="63"/>
      <c r="C18" s="63"/>
      <c r="D18" s="40" t="s">
        <v>1</v>
      </c>
      <c r="E18" s="40"/>
      <c r="F18" s="40" t="s">
        <v>2</v>
      </c>
      <c r="G18" s="41" t="s">
        <v>59</v>
      </c>
      <c r="H18" s="40" t="s">
        <v>60</v>
      </c>
      <c r="I18" s="40" t="s">
        <v>61</v>
      </c>
      <c r="J18" s="39" t="s">
        <v>94</v>
      </c>
      <c r="K18" s="40" t="s">
        <v>75</v>
      </c>
      <c r="L18" s="40" t="s">
        <v>74</v>
      </c>
      <c r="M18" s="65"/>
      <c r="N18" s="68"/>
      <c r="O18" s="68"/>
      <c r="P18" s="69" t="s">
        <v>109</v>
      </c>
      <c r="Q18" s="59" t="s">
        <v>91</v>
      </c>
      <c r="R18" s="40" t="s">
        <v>64</v>
      </c>
      <c r="S18" s="44">
        <v>4.97</v>
      </c>
      <c r="T18" s="74">
        <v>5.05</v>
      </c>
      <c r="U18" s="40" t="s">
        <v>65</v>
      </c>
      <c r="V18" s="66">
        <v>42</v>
      </c>
      <c r="W18" s="66">
        <v>41.5</v>
      </c>
      <c r="X18" s="66">
        <v>25</v>
      </c>
      <c r="Y18" s="77">
        <v>2</v>
      </c>
      <c r="Z18" s="46">
        <v>6</v>
      </c>
      <c r="AA18" s="47">
        <f t="shared" si="0"/>
        <v>4.3575000000000003E-2</v>
      </c>
      <c r="AB18" s="48">
        <v>56</v>
      </c>
      <c r="AC18" s="49">
        <f t="shared" si="1"/>
        <v>7710.8433734939754</v>
      </c>
      <c r="AD18" s="50">
        <v>3500</v>
      </c>
      <c r="AE18" s="51">
        <f t="shared" si="2"/>
        <v>0.45390625000000001</v>
      </c>
      <c r="AF18" s="40" t="s">
        <v>77</v>
      </c>
      <c r="AG18" s="52" t="e">
        <f>#REF!</f>
        <v>#REF!</v>
      </c>
      <c r="AH18" s="51" t="str">
        <f t="shared" si="3"/>
        <v/>
      </c>
      <c r="AI18" s="51" t="str">
        <f t="shared" si="4"/>
        <v/>
      </c>
      <c r="AJ18" s="53">
        <v>0</v>
      </c>
      <c r="AK18" s="51">
        <f t="shared" si="5"/>
        <v>0</v>
      </c>
      <c r="AL18" s="53">
        <v>0</v>
      </c>
      <c r="AM18" s="51">
        <f t="shared" si="6"/>
        <v>0</v>
      </c>
      <c r="AN18" s="53">
        <v>0</v>
      </c>
      <c r="AO18" s="51">
        <f t="shared" si="7"/>
        <v>0</v>
      </c>
      <c r="AP18" s="53">
        <v>0</v>
      </c>
      <c r="AQ18" s="51">
        <f t="shared" si="8"/>
        <v>0</v>
      </c>
      <c r="AR18" s="54"/>
      <c r="AS18" s="53">
        <v>0</v>
      </c>
      <c r="AT18" s="51">
        <f t="shared" si="9"/>
        <v>0</v>
      </c>
      <c r="AU18" s="54"/>
      <c r="AV18" s="53">
        <v>0</v>
      </c>
      <c r="AW18" s="51">
        <f t="shared" si="10"/>
        <v>0</v>
      </c>
      <c r="AX18" s="51">
        <f t="shared" si="11"/>
        <v>0</v>
      </c>
      <c r="AY18" s="51">
        <f t="shared" si="12"/>
        <v>5.05</v>
      </c>
      <c r="AZ18" s="55">
        <f t="shared" si="13"/>
        <v>0.15692821368948254</v>
      </c>
      <c r="BA18" s="54">
        <v>5.99</v>
      </c>
      <c r="BB18" s="54">
        <v>5.99</v>
      </c>
      <c r="BC18" s="37"/>
      <c r="BD18" s="51">
        <f t="shared" si="14"/>
        <v>0</v>
      </c>
      <c r="BE18" s="51">
        <f t="shared" si="15"/>
        <v>0</v>
      </c>
    </row>
    <row r="19" spans="1:58" s="60" customFormat="1" ht="14.25">
      <c r="A19" s="61">
        <v>18</v>
      </c>
      <c r="B19" s="63"/>
      <c r="C19" s="63"/>
      <c r="D19" s="40" t="s">
        <v>1</v>
      </c>
      <c r="E19" s="40"/>
      <c r="F19" s="40" t="s">
        <v>2</v>
      </c>
      <c r="G19" s="41" t="s">
        <v>76</v>
      </c>
      <c r="H19" s="40" t="s">
        <v>60</v>
      </c>
      <c r="I19" s="40" t="s">
        <v>61</v>
      </c>
      <c r="J19" s="39" t="s">
        <v>94</v>
      </c>
      <c r="K19" s="40" t="s">
        <v>75</v>
      </c>
      <c r="L19" s="70" t="str">
        <f>L15&amp;"/"&amp;L16&amp;"/"&amp;L17&amp;"/"&amp;L18</f>
        <v>Nutcracker/Holly/Stripe/Deer</v>
      </c>
      <c r="M19" s="81"/>
      <c r="N19" s="83"/>
      <c r="O19" s="83"/>
      <c r="P19" s="69" t="s">
        <v>113</v>
      </c>
      <c r="Q19" s="84"/>
      <c r="R19" s="70" t="s">
        <v>68</v>
      </c>
      <c r="S19" s="44">
        <v>29.82</v>
      </c>
      <c r="T19" s="82">
        <v>30.3</v>
      </c>
      <c r="U19" s="40" t="s">
        <v>65</v>
      </c>
      <c r="V19" s="66">
        <v>42</v>
      </c>
      <c r="W19" s="66">
        <v>41.5</v>
      </c>
      <c r="X19" s="66">
        <v>25</v>
      </c>
      <c r="Y19" s="67">
        <v>10</v>
      </c>
      <c r="Z19" s="46">
        <v>1</v>
      </c>
      <c r="AA19" s="47"/>
      <c r="AB19" s="48"/>
      <c r="AC19" s="49"/>
      <c r="AD19" s="50"/>
      <c r="AE19" s="51"/>
      <c r="AF19" s="40" t="s">
        <v>77</v>
      </c>
      <c r="AG19" s="52"/>
      <c r="AH19" s="51"/>
      <c r="AI19" s="51"/>
      <c r="AJ19" s="53"/>
      <c r="AK19" s="51"/>
      <c r="AL19" s="53"/>
      <c r="AM19" s="51"/>
      <c r="AN19" s="53"/>
      <c r="AO19" s="51"/>
      <c r="AP19" s="53"/>
      <c r="AQ19" s="51"/>
      <c r="AR19" s="54"/>
      <c r="AS19" s="53"/>
      <c r="AT19" s="51"/>
      <c r="AU19" s="54"/>
      <c r="AV19" s="53"/>
      <c r="AW19" s="51"/>
      <c r="AX19" s="51"/>
      <c r="AY19" s="51"/>
      <c r="AZ19" s="55"/>
      <c r="BA19" s="54">
        <v>35.94</v>
      </c>
      <c r="BB19" s="54">
        <v>35.94</v>
      </c>
      <c r="BC19" s="76"/>
      <c r="BD19" s="54">
        <f>SUM(BD15:BD18)</f>
        <v>0</v>
      </c>
      <c r="BE19" s="54">
        <f>SUM(BE15:BE18)</f>
        <v>0</v>
      </c>
      <c r="BF19" s="57"/>
    </row>
  </sheetData>
  <sheetProtection insertRows="0" deleteRows="0" sort="0"/>
  <protectedRanges>
    <protectedRange sqref="AA2:AC9 AE2:AE9 AH2:AZ9 P20:BB99 Q15:Q19 A2:L4 A6:L8 A11:L13 A15:L18 A20:L99 A5:K5 A9:K9 A14:K14 A19:K19 S15:T17 V15:X17 S18:X18 R11:T13 V11:X13 U2:U17 BB14 BB19 S14 S19 Z11:BB13 Z15:BB18 V14:AE14 U19:AE19 AG14:AZ14 AG19:AZ19" name="Range1"/>
    <protectedRange sqref="V2:Y9 Y10:Y13 Y15:Y18" name="Range1_2"/>
    <protectedRange sqref="AD2:AD9" name="Range1_3"/>
    <protectedRange sqref="AF2:AG9 AF14 AF19" name="Range1_4"/>
    <protectedRange sqref="BC2:BC9" name="Range1_6"/>
    <protectedRange sqref="N15:N47" name="Range1_1"/>
    <protectedRange sqref="O15:O83" name="Range1_8"/>
    <protectedRange sqref="A10:L10 V10:X10 Z10:AZ10" name="Range1_5"/>
    <protectedRange sqref="R2:T5 Q6:T8 Q9 R9:T10 R14 R19" name="Range1_7"/>
    <protectedRange sqref="N6:N9" name="Range1_1_2"/>
    <protectedRange sqref="O6:O9" name="Range1_8_2"/>
    <protectedRange sqref="L5 L9 L14 L19" name="Range1_5_1"/>
    <protectedRange sqref="Q2:Q5" name="Range1_7_1"/>
    <protectedRange sqref="N2:N5" name="Range1_1_2_1"/>
    <protectedRange sqref="O2:O5" name="Range1_8_2_1"/>
    <protectedRange sqref="Q11:Q14" name="Range1_9"/>
    <protectedRange sqref="N14" name="Range1_1_1"/>
    <protectedRange sqref="O14" name="Range1_8_1"/>
    <protectedRange sqref="Q10" name="Range1_7_2"/>
    <protectedRange sqref="N10:N13" name="Range1_1_2_2"/>
    <protectedRange sqref="O10:O13" name="Range1_8_2_2"/>
  </protectedRanges>
  <phoneticPr fontId="56" type="noConversion"/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42" master="" otherUserPermission="visible">
    <arrUserId title="区域1_1" rangeCreator="" othersAccessPermission="edit"/>
  </rangeList>
  <rangeList sheetStid="43" master="" otherUserPermission="visible">
    <arrUserId title="Range1" rangeCreator="" othersAccessPermission="edit"/>
    <arrUserId title="Range1_2" rangeCreator="" othersAccessPermission="edit"/>
    <arrUserId title="Range1_3" rangeCreator="" othersAccessPermission="edit"/>
    <arrUserId title="Range1_4" rangeCreator="" othersAccessPermission="edit"/>
    <arrUserId title="Range1_6" rangeCreator="" othersAccessPermission="edit"/>
    <arrUserId title="Range1_1" rangeCreator="" othersAccessPermission="edit"/>
    <arrUserId title="Range1_8" rangeCreator="" othersAccessPermission="edit"/>
    <arrUserId title="Range1_5" rangeCreator="" othersAccessPermission="edit"/>
    <arrUserId title="Range1_7" rangeCreator="" othersAccessPermission="edit"/>
    <arrUserId title="Range1_1_2" rangeCreator="" othersAccessPermission="edit"/>
    <arrUserId title="Range1_8_2" rangeCreator="" othersAccessPermission="edit"/>
    <arrUserId title="Range1_5_1" rangeCreator="" othersAccessPermission="edit"/>
  </rangeList>
  <rangeList sheetStid="34" master="" otherUserPermission="visible"/>
  <rangeList sheetStid="41" master="" otherUserPermission="visible"/>
  <rangeList sheetStid="40" master="" otherUserPermission="visible"/>
  <rangeList sheetStid="39" master="" otherUserPermission="visible"/>
  <rangeList sheetStid="38" master="" otherUserPermission="visible"/>
  <rangeList sheetStid="37" master="" otherUserPermission="visible"/>
  <rangeList sheetStid="36" master="" otherUserPermission="visible"/>
  <rangeList sheetStid="35" master="" otherUserPermission="visible"/>
  <rangeList sheetStid="33" master="" otherUserPermission="visible"/>
  <rangeList sheetStid="32" master="" otherUserPermission="visible"/>
  <rangeList sheetStid="30" master="" otherUserPermission="visible"/>
  <rangeList sheetStid="29" master="" otherUserPermission="visible"/>
  <rangeList sheetStid="14" master="" otherUserPermission="visible"/>
  <rangeList sheetStid="28" master="" otherUserPermission="visible"/>
  <rangeList sheetStid="26" master="" otherUserPermission="visible"/>
  <rangeList sheetStid="44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Disha Shah</dc:creator>
  <cp:lastModifiedBy>张莉</cp:lastModifiedBy>
  <dcterms:created xsi:type="dcterms:W3CDTF">2015-03-13T07:55:00Z</dcterms:created>
  <dcterms:modified xsi:type="dcterms:W3CDTF">2026-03-11T06:53:14Z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03DB0C24B5E14326A449F20122215DB9_12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  <property fmtid="{D5CDD505-2E9C-101B-9397-08002B2CF9AE}" pid="5" name="KSOReadingLayout">
    <vt:bool>false</vt:bool>
  </property>
</Properties>
</file>