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882336E-26F5-4E26-B4E5-498DD5370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9" i="8" l="1"/>
  <c r="BH9" i="8"/>
  <c r="BB9" i="8"/>
  <c r="AY9" i="8"/>
  <c r="AS9" i="8"/>
  <c r="AQ9" i="8"/>
  <c r="AO9" i="8"/>
  <c r="AM9" i="8"/>
  <c r="AD9" i="8"/>
  <c r="AE9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6" i="8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AU5" i="8" s="1"/>
  <c r="AV5" i="8" s="1"/>
  <c r="BL4" i="8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BC5" i="8" l="1"/>
  <c r="AG9" i="8"/>
  <c r="AU9" i="8"/>
  <c r="AV9" i="8" s="1"/>
  <c r="BC9" i="8" s="1"/>
  <c r="AJ9" i="8"/>
  <c r="AK9" i="8" s="1"/>
  <c r="BD9" i="8" s="1"/>
  <c r="AG8" i="8"/>
  <c r="AU8" i="8"/>
  <c r="AV8" i="8" s="1"/>
  <c r="AJ8" i="8"/>
  <c r="AJ7" i="8"/>
  <c r="AG7" i="8"/>
  <c r="AU7" i="8"/>
  <c r="AV7" i="8" s="1"/>
  <c r="BC7" i="8" s="1"/>
  <c r="BC8" i="8"/>
  <c r="AJ5" i="8"/>
  <c r="AK5" i="8" s="1"/>
  <c r="BD5" i="8" s="1"/>
  <c r="AJ6" i="8"/>
  <c r="AG6" i="8"/>
  <c r="AU6" i="8"/>
  <c r="AV6" i="8" s="1"/>
  <c r="BC6" i="8" s="1"/>
  <c r="AJ3" i="8"/>
  <c r="AU3" i="8"/>
  <c r="AV3" i="8" s="1"/>
  <c r="BC3" i="8" s="1"/>
  <c r="AG3" i="8"/>
  <c r="AU4" i="8"/>
  <c r="AV4" i="8" s="1"/>
  <c r="BC4" i="8" s="1"/>
  <c r="AG4" i="8"/>
  <c r="AK4" i="8" s="1"/>
  <c r="AG5" i="8"/>
  <c r="AK6" i="8" l="1"/>
  <c r="AK3" i="8"/>
  <c r="AK8" i="8"/>
  <c r="BD3" i="8"/>
  <c r="BK3" i="8" s="1"/>
  <c r="BD4" i="8"/>
  <c r="BE4" i="8" s="1"/>
  <c r="AK7" i="8"/>
  <c r="BK9" i="8"/>
  <c r="BE9" i="8"/>
  <c r="BD7" i="8"/>
  <c r="BK5" i="8"/>
  <c r="BE5" i="8"/>
  <c r="BD8" i="8"/>
  <c r="BD6" i="8"/>
  <c r="BK4" i="8" l="1"/>
  <c r="BE3" i="8"/>
  <c r="BE6" i="8"/>
  <c r="BK6" i="8"/>
  <c r="BK8" i="8"/>
  <c r="BE8" i="8"/>
  <c r="BE7" i="8"/>
  <c r="BK7" i="8"/>
  <c r="AD2" i="8"/>
  <c r="BL2" i="8" l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 s="1"/>
  <c r="BK2" i="8" s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<sst xmlns="http://schemas.openxmlformats.org/spreadsheetml/2006/main" count="176" uniqueCount="99">
  <si>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</si>
  <si>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</si>
  <si>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</si>
  <si>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</si>
  <si>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</si>
  <si>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</si>
  <si>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</si>
  <si>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</si>
  <si>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</si>
  <si>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</si>
  <si>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</si>
  <si>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</si>
  <si>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</si>
  <si>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</si>
  <si>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</si>
  <si>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</si>
  <si>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</si>
  <si>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</si>
  <si>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</si>
  <si>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</si>
  <si>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</si>
  <si>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</si>
  <si>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</si>
  <si>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</si>
  <si>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</si>
  <si>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</si>
  <si>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</si>
  <si>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</si>
  <si>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</si>
  <si>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</si>
  <si>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</si>
  <si>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</si>
  <si>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</si>
  <si>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</si>
  <si>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</si>
  <si>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</si>
  <si>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</si>
  <si>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</si>
  <si>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</si>
  <si>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</si>
  <si>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</si>
  <si>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</si>
  <si>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</si>
  <si>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</si>
  <si>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</si>
  <si>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</si>
  <si>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</si>
  <si>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</si>
  <si>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</si>
  <si>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</si>
  <si>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</si>
  <si>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</si>
  <si>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</si>
  <si>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</si>
  <si>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</si>
  <si>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</si>
  <si>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</si>
  <si>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</si>
  <si>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</si>
  <si>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</si>
  <si>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</si>
  <si>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</si>
  <si>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</si>
  <si>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</si>
  <si>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</si>
  <si>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</si>
  <si>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</si>
  <si>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</si>
  <si>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</si>
  <si>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</si>
  <si>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</si>
  <si>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</si>
  <si>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</si>
  <si>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</si>
  <si>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</si>
  <si>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</si>
  <si>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</si>
  <si>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</si>
  <si>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</si>
  <si>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</si>
  <si>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</si>
  <si>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</si>
  <si>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</si>
  <si>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</si>
  <si>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</si>
  <si>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</si>
  <si>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</si>
  <si>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</si>
  <si>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</si>
  <si>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</si>
  <si>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</si>
  <si>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MCC58-6393</t>
    <phoneticPr fontId="10" type="noConversion"/>
  </si>
  <si>
    <t>MCC58-6394</t>
  </si>
  <si>
    <t>MCC58-6395</t>
  </si>
  <si>
    <t>MCC58-6396</t>
  </si>
  <si>
    <t>MCC58-6397</t>
  </si>
  <si>
    <t>MCC58-6398</t>
  </si>
  <si>
    <t>MCC58-6399</t>
  </si>
  <si>
    <t>MCC58-6400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</si>
</sst>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workbookViewId="0">
      <selection activeCell="P2" sqref="P2:P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42578125" style="3" customWidth="1"/>
    <col min="64" max="64" width="13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2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8"/>
      <c r="O2" s="56"/>
      <c r="P2" s="56" t="s">
        <v>91</v>
      </c>
      <c r="Q2" s="57" t="s">
        <v>85</v>
      </c>
      <c r="R2" s="1" t="s">
        <v>62</v>
      </c>
      <c r="S2" s="32">
        <v>26.36</v>
      </c>
      <c r="T2" s="33">
        <v>7.8</v>
      </c>
      <c r="U2" s="34">
        <v>3.38</v>
      </c>
      <c r="V2" s="35">
        <v>3.38</v>
      </c>
      <c r="W2" s="55">
        <v>3.38</v>
      </c>
      <c r="X2" s="1" t="s">
        <v>3</v>
      </c>
      <c r="Y2" s="46">
        <v>38</v>
      </c>
      <c r="Z2" s="46">
        <v>33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4.4999999999999998E-2</v>
      </c>
      <c r="AE2" s="36">
        <f t="shared" ref="AE2" si="1">IF(AC2="","",65/AD2*AC2)</f>
        <v>5778</v>
      </c>
      <c r="AF2" s="1">
        <v>3200</v>
      </c>
      <c r="AG2" s="37">
        <f t="shared" ref="AG2" si="2">IF(ISERROR(AF2/AE2),"",AF2/AE2)</f>
        <v>0.55000000000000004</v>
      </c>
      <c r="AH2" s="1" t="s">
        <v>71</v>
      </c>
      <c r="AI2" s="38">
        <v>0.185</v>
      </c>
      <c r="AJ2" s="37">
        <f t="shared" ref="AJ2" si="3">IF(ISERROR(V2*AI2),"",V2*AI2)</f>
        <v>0.63</v>
      </c>
      <c r="AK2" s="37">
        <f t="shared" ref="AK2" si="4">IF(ISERROR(V2+AG2+AJ2),"",V2+AG2+AJ2)</f>
        <v>4.5599999999999996</v>
      </c>
      <c r="AL2" s="38">
        <v>0.05</v>
      </c>
      <c r="AM2" s="37">
        <f t="shared" ref="AM2" si="5">IF(ISERROR(BF2*AL2),"",BF2*AL2)</f>
        <v>0.31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>
        <v>200</v>
      </c>
      <c r="AU2" s="38">
        <f>AT2/AE2/BF2</f>
        <v>5.4999999999999997E-3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0.34</v>
      </c>
      <c r="BD2" s="37">
        <f t="shared" ref="BD2" si="13">IF(ISERROR(AK2+BC2),"",AK2+BC2)</f>
        <v>4.9000000000000004</v>
      </c>
      <c r="BE2" s="39">
        <f t="shared" ref="BE2" si="14">IF(ISERROR((BF2-BD2)/BF2),"",(BF2-BD2)/BF2)</f>
        <v>0.2147</v>
      </c>
      <c r="BF2" s="10">
        <v>6.24</v>
      </c>
      <c r="BG2" s="10">
        <v>12.99</v>
      </c>
      <c r="BH2" s="39">
        <f t="shared" ref="BH2" si="15">IF(ISERROR((BG2-BF2)/BG2),"",(BG2-BF2)/BG2)</f>
        <v>0.51959999999999995</v>
      </c>
      <c r="BI2" s="10"/>
      <c r="BJ2" s="9">
        <v>222222</v>
      </c>
      <c r="BK2" s="37">
        <f t="shared" ref="BK2" si="16">IF(ISERROR(BD2*BJ2),"",BD2*BJ2)</f>
        <v>1088887.8</v>
      </c>
      <c r="BL2" s="37">
        <f t="shared" ref="BL2" si="17">IF(ISERROR(BF2*BJ2),"",BF2*BJ2)</f>
        <v>1386665.28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8"/>
      <c r="O3" s="56"/>
      <c r="P3" s="56" t="s">
        <v>92</v>
      </c>
      <c r="Q3" s="57" t="s">
        <v>83</v>
      </c>
      <c r="R3" s="1" t="s">
        <v>62</v>
      </c>
      <c r="S3" s="32">
        <v>26.13</v>
      </c>
      <c r="T3" s="33">
        <v>7.8</v>
      </c>
      <c r="U3" s="34">
        <v>3.35</v>
      </c>
      <c r="V3" s="35">
        <v>3.35</v>
      </c>
      <c r="W3" s="55">
        <v>3.35</v>
      </c>
      <c r="X3" s="1" t="s">
        <v>3</v>
      </c>
      <c r="Y3" s="46">
        <v>38</v>
      </c>
      <c r="Z3" s="46">
        <v>33</v>
      </c>
      <c r="AA3" s="46">
        <v>36</v>
      </c>
      <c r="AB3" s="33">
        <v>2</v>
      </c>
      <c r="AC3" s="9">
        <v>4</v>
      </c>
      <c r="AD3" s="50">
        <f t="shared" ref="AD3:AD8" si="18">IF(Y3="","",Y3*Z3*AA3/1000000)</f>
        <v>4.4999999999999998E-2</v>
      </c>
      <c r="AE3" s="36">
        <f t="shared" ref="AE3:AE8" si="19">IF(AC3="","",65/AD3*AC3)</f>
        <v>5778</v>
      </c>
      <c r="AF3" s="1">
        <v>3200</v>
      </c>
      <c r="AG3" s="37">
        <f t="shared" ref="AG3:AG8" si="20">IF(ISERROR(AF3/AE3),"",AF3/AE3)</f>
        <v>0.55000000000000004</v>
      </c>
      <c r="AH3" s="1" t="s">
        <v>71</v>
      </c>
      <c r="AI3" s="38">
        <v>0.185</v>
      </c>
      <c r="AJ3" s="37">
        <f t="shared" ref="AJ3:AJ8" si="21">IF(ISERROR(V3*AI3),"",V3*AI3)</f>
        <v>0.62</v>
      </c>
      <c r="AK3" s="37">
        <f t="shared" ref="AK3:AK8" si="22">IF(ISERROR(V3+AG3+AJ3),"",V3+AG3+AJ3)</f>
        <v>4.5199999999999996</v>
      </c>
      <c r="AL3" s="38">
        <v>0.05</v>
      </c>
      <c r="AM3" s="37">
        <f t="shared" ref="AM3:AM8" si="23">IF(ISERROR(BF3*AL3),"",BF3*AL3)</f>
        <v>0.31</v>
      </c>
      <c r="AN3" s="38"/>
      <c r="AO3" s="37">
        <f t="shared" ref="AO3:AO8" si="24">IF(ISERROR(BF3*AN3),"",BF3*AN3)</f>
        <v>0</v>
      </c>
      <c r="AP3" s="38"/>
      <c r="AQ3" s="37">
        <f t="shared" ref="AQ3:AQ8" si="25">IF(ISERROR(BF3*AP3),"",BF3*AP3)</f>
        <v>0</v>
      </c>
      <c r="AR3" s="38"/>
      <c r="AS3" s="37">
        <f t="shared" ref="AS3:AS8" si="26">IF(ISERROR(BF3*AR3),"",BF3*AR3)</f>
        <v>0</v>
      </c>
      <c r="AT3" s="1">
        <v>200</v>
      </c>
      <c r="AU3" s="38">
        <f t="shared" ref="AU3:AU8" si="27">AT3/AE3/BF3</f>
        <v>5.4999999999999997E-3</v>
      </c>
      <c r="AV3" s="37">
        <f t="shared" ref="AV3:AV8" si="28">IF(ISERROR(BF3*AU3),"",BF3*AU3)</f>
        <v>0.03</v>
      </c>
      <c r="AW3" s="37"/>
      <c r="AX3" s="38"/>
      <c r="AY3" s="37">
        <f t="shared" ref="AY3:AY8" si="29">IF(ISERROR(BF3*AX3),"",BF3*AX3)</f>
        <v>0</v>
      </c>
      <c r="AZ3" s="37"/>
      <c r="BA3" s="38"/>
      <c r="BB3" s="37">
        <f t="shared" ref="BB3:BB8" si="30">IF(ISERROR(BF3*BA3),"",BF3*BA3)</f>
        <v>0</v>
      </c>
      <c r="BC3" s="37">
        <f t="shared" ref="BC3:BC8" si="31">IF(ISERROR(AM3+AO3+AQ3+AV3),"",AM3+AO3+AQ3+AV3)</f>
        <v>0.34</v>
      </c>
      <c r="BD3" s="37">
        <f t="shared" ref="BD3:BD8" si="32">IF(ISERROR(AK3+BC3),"",AK3+BC3)</f>
        <v>4.8600000000000003</v>
      </c>
      <c r="BE3" s="39">
        <f t="shared" ref="BE3:BE8" si="33">IF(ISERROR((BF3-BD3)/BF3),"",(BF3-BD3)/BF3)</f>
        <v>0.22120000000000001</v>
      </c>
      <c r="BF3" s="10">
        <v>6.24</v>
      </c>
      <c r="BG3" s="10">
        <v>12.99</v>
      </c>
      <c r="BH3" s="39">
        <f t="shared" ref="BH3:BH8" si="34">IF(ISERROR((BG3-BF3)/BG3),"",(BG3-BF3)/BG3)</f>
        <v>0.51959999999999995</v>
      </c>
      <c r="BI3" s="10"/>
      <c r="BJ3" s="9"/>
      <c r="BK3" s="37">
        <f t="shared" ref="BK3:BK8" si="35">IF(ISERROR(BD3*BJ3),"",BD3*BJ3)</f>
        <v>0</v>
      </c>
      <c r="BL3" s="37">
        <f t="shared" ref="BL3:BL8" si="36">IF(ISERROR(BF3*BJ3),"",BF3*BJ3)</f>
        <v>0</v>
      </c>
    </row>
    <row r="4" spans="1:64" ht="60">
      <c r="A4" s="31">
        <v>2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8"/>
      <c r="O4" s="56"/>
      <c r="P4" s="56" t="s">
        <v>93</v>
      </c>
      <c r="Q4" s="57" t="s">
        <v>84</v>
      </c>
      <c r="R4" s="1" t="s">
        <v>62</v>
      </c>
      <c r="S4" s="32">
        <v>0</v>
      </c>
      <c r="T4" s="33">
        <v>7.8</v>
      </c>
      <c r="U4" s="34"/>
      <c r="V4" s="35">
        <v>0</v>
      </c>
      <c r="W4" s="55">
        <v>3.13</v>
      </c>
      <c r="X4" s="1" t="s">
        <v>3</v>
      </c>
      <c r="Y4" s="46">
        <v>38</v>
      </c>
      <c r="Z4" s="46">
        <v>33</v>
      </c>
      <c r="AA4" s="46">
        <v>36</v>
      </c>
      <c r="AB4" s="33">
        <v>2</v>
      </c>
      <c r="AC4" s="9">
        <v>4</v>
      </c>
      <c r="AD4" s="50">
        <f t="shared" si="18"/>
        <v>4.4999999999999998E-2</v>
      </c>
      <c r="AE4" s="36">
        <f t="shared" si="19"/>
        <v>5778</v>
      </c>
      <c r="AF4" s="1">
        <v>3200</v>
      </c>
      <c r="AG4" s="37">
        <f t="shared" si="20"/>
        <v>0.55000000000000004</v>
      </c>
      <c r="AH4" s="1" t="s">
        <v>71</v>
      </c>
      <c r="AI4" s="38">
        <v>0.185</v>
      </c>
      <c r="AJ4" s="37">
        <f t="shared" si="21"/>
        <v>0</v>
      </c>
      <c r="AK4" s="37">
        <f t="shared" si="22"/>
        <v>0.55000000000000004</v>
      </c>
      <c r="AL4" s="38">
        <v>0.05</v>
      </c>
      <c r="AM4" s="37">
        <f t="shared" si="23"/>
        <v>0.31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>
        <v>200</v>
      </c>
      <c r="AU4" s="38">
        <f t="shared" si="27"/>
        <v>5.4999999999999997E-3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0.34</v>
      </c>
      <c r="BD4" s="37">
        <f t="shared" si="32"/>
        <v>0.89</v>
      </c>
      <c r="BE4" s="39">
        <f t="shared" si="33"/>
        <v>0.85740000000000005</v>
      </c>
      <c r="BF4" s="10">
        <v>6.24</v>
      </c>
      <c r="BG4" s="10">
        <v>12.99</v>
      </c>
      <c r="BH4" s="39">
        <f t="shared" si="34"/>
        <v>0.51959999999999995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60">
      <c r="A5" s="31">
        <v>2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8"/>
      <c r="O5" s="56"/>
      <c r="P5" s="56" t="s">
        <v>94</v>
      </c>
      <c r="Q5" s="57" t="s">
        <v>86</v>
      </c>
      <c r="R5" s="1" t="s">
        <v>62</v>
      </c>
      <c r="S5" s="32">
        <v>0</v>
      </c>
      <c r="T5" s="33">
        <v>7.8</v>
      </c>
      <c r="U5" s="34"/>
      <c r="V5" s="35">
        <v>0</v>
      </c>
      <c r="W5" s="55"/>
      <c r="X5" s="1" t="s">
        <v>3</v>
      </c>
      <c r="Y5" s="46">
        <v>38</v>
      </c>
      <c r="Z5" s="46">
        <v>33</v>
      </c>
      <c r="AA5" s="46">
        <v>36</v>
      </c>
      <c r="AB5" s="33">
        <v>2</v>
      </c>
      <c r="AC5" s="9">
        <v>4</v>
      </c>
      <c r="AD5" s="50">
        <f t="shared" si="18"/>
        <v>4.4999999999999998E-2</v>
      </c>
      <c r="AE5" s="36">
        <f t="shared" si="19"/>
        <v>5778</v>
      </c>
      <c r="AF5" s="1">
        <v>3200</v>
      </c>
      <c r="AG5" s="37">
        <f t="shared" si="20"/>
        <v>0.55000000000000004</v>
      </c>
      <c r="AH5" s="1" t="s">
        <v>71</v>
      </c>
      <c r="AI5" s="38">
        <v>0.185</v>
      </c>
      <c r="AJ5" s="37">
        <f t="shared" si="21"/>
        <v>0</v>
      </c>
      <c r="AK5" s="37">
        <f t="shared" si="22"/>
        <v>0.55000000000000004</v>
      </c>
      <c r="AL5" s="38">
        <v>0.05</v>
      </c>
      <c r="AM5" s="37">
        <f t="shared" si="23"/>
        <v>0.31</v>
      </c>
      <c r="AN5" s="38"/>
      <c r="AO5" s="37">
        <f t="shared" si="24"/>
        <v>0</v>
      </c>
      <c r="AP5" s="38"/>
      <c r="AQ5" s="37">
        <f t="shared" si="25"/>
        <v>0</v>
      </c>
      <c r="AR5" s="38"/>
      <c r="AS5" s="37">
        <f t="shared" si="26"/>
        <v>0</v>
      </c>
      <c r="AT5" s="1">
        <v>200</v>
      </c>
      <c r="AU5" s="38">
        <f t="shared" si="27"/>
        <v>5.4999999999999997E-3</v>
      </c>
      <c r="AV5" s="37">
        <f t="shared" si="28"/>
        <v>0.03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0.34</v>
      </c>
      <c r="BD5" s="37">
        <f t="shared" si="32"/>
        <v>0.89</v>
      </c>
      <c r="BE5" s="39">
        <f t="shared" si="33"/>
        <v>0.85740000000000005</v>
      </c>
      <c r="BF5" s="10">
        <v>6.24</v>
      </c>
      <c r="BG5" s="10">
        <v>12.99</v>
      </c>
      <c r="BH5" s="39">
        <f t="shared" si="34"/>
        <v>0.51959999999999995</v>
      </c>
      <c r="BI5" s="10"/>
      <c r="BJ5" s="9"/>
      <c r="BK5" s="37">
        <f t="shared" si="35"/>
        <v>0</v>
      </c>
      <c r="BL5" s="37">
        <f t="shared" si="36"/>
        <v>0</v>
      </c>
    </row>
    <row r="6" spans="1:64" ht="60">
      <c r="A6" s="31">
        <v>2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8"/>
      <c r="O6" s="56"/>
      <c r="P6" s="56" t="s">
        <v>95</v>
      </c>
      <c r="Q6" s="57" t="s">
        <v>87</v>
      </c>
      <c r="R6" s="1" t="s">
        <v>62</v>
      </c>
      <c r="S6" s="32">
        <v>0</v>
      </c>
      <c r="T6" s="33">
        <v>7.8</v>
      </c>
      <c r="U6" s="34">
        <v>0</v>
      </c>
      <c r="V6" s="35">
        <v>0</v>
      </c>
      <c r="W6" s="55"/>
      <c r="X6" s="1" t="s">
        <v>3</v>
      </c>
      <c r="Y6" s="46">
        <v>38</v>
      </c>
      <c r="Z6" s="46">
        <v>33</v>
      </c>
      <c r="AA6" s="46">
        <v>36</v>
      </c>
      <c r="AB6" s="33">
        <v>2</v>
      </c>
      <c r="AC6" s="9">
        <v>4</v>
      </c>
      <c r="AD6" s="50">
        <f t="shared" si="18"/>
        <v>4.4999999999999998E-2</v>
      </c>
      <c r="AE6" s="36">
        <f t="shared" si="19"/>
        <v>5778</v>
      </c>
      <c r="AF6" s="1">
        <v>3200</v>
      </c>
      <c r="AG6" s="37">
        <f t="shared" si="20"/>
        <v>0.55000000000000004</v>
      </c>
      <c r="AH6" s="1" t="s">
        <v>71</v>
      </c>
      <c r="AI6" s="38">
        <v>0.185</v>
      </c>
      <c r="AJ6" s="37">
        <f t="shared" si="21"/>
        <v>0</v>
      </c>
      <c r="AK6" s="37">
        <f t="shared" si="22"/>
        <v>0.55000000000000004</v>
      </c>
      <c r="AL6" s="38">
        <v>0.05</v>
      </c>
      <c r="AM6" s="37">
        <f t="shared" si="23"/>
        <v>0.31</v>
      </c>
      <c r="AN6" s="38"/>
      <c r="AO6" s="37">
        <f t="shared" si="24"/>
        <v>0</v>
      </c>
      <c r="AP6" s="38"/>
      <c r="AQ6" s="37">
        <f t="shared" si="25"/>
        <v>0</v>
      </c>
      <c r="AR6" s="38"/>
      <c r="AS6" s="37">
        <f t="shared" si="26"/>
        <v>0</v>
      </c>
      <c r="AT6" s="1">
        <v>200</v>
      </c>
      <c r="AU6" s="38">
        <f t="shared" si="27"/>
        <v>5.4999999999999997E-3</v>
      </c>
      <c r="AV6" s="37">
        <f t="shared" si="28"/>
        <v>0.03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0.34</v>
      </c>
      <c r="BD6" s="37">
        <f t="shared" si="32"/>
        <v>0.89</v>
      </c>
      <c r="BE6" s="39">
        <f t="shared" si="33"/>
        <v>0.85740000000000005</v>
      </c>
      <c r="BF6" s="10">
        <v>6.24</v>
      </c>
      <c r="BG6" s="10">
        <v>12.99</v>
      </c>
      <c r="BH6" s="39">
        <f t="shared" si="34"/>
        <v>0.51959999999999995</v>
      </c>
      <c r="BI6" s="10"/>
      <c r="BJ6" s="9"/>
      <c r="BK6" s="37">
        <f t="shared" si="35"/>
        <v>0</v>
      </c>
      <c r="BL6" s="37">
        <f t="shared" si="36"/>
        <v>0</v>
      </c>
    </row>
    <row r="7" spans="1:64" ht="60">
      <c r="A7" s="31">
        <v>2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8"/>
      <c r="O7" s="56"/>
      <c r="P7" s="56" t="s">
        <v>96</v>
      </c>
      <c r="Q7" s="57" t="s">
        <v>88</v>
      </c>
      <c r="R7" s="1" t="s">
        <v>62</v>
      </c>
      <c r="S7" s="32">
        <v>0</v>
      </c>
      <c r="T7" s="33">
        <v>7.8</v>
      </c>
      <c r="U7" s="34">
        <v>0</v>
      </c>
      <c r="V7" s="35">
        <v>0</v>
      </c>
      <c r="W7" s="55"/>
      <c r="X7" s="1" t="s">
        <v>3</v>
      </c>
      <c r="Y7" s="46">
        <v>38</v>
      </c>
      <c r="Z7" s="46">
        <v>33</v>
      </c>
      <c r="AA7" s="46">
        <v>36</v>
      </c>
      <c r="AB7" s="33">
        <v>2</v>
      </c>
      <c r="AC7" s="9">
        <v>4</v>
      </c>
      <c r="AD7" s="50">
        <f t="shared" si="18"/>
        <v>4.4999999999999998E-2</v>
      </c>
      <c r="AE7" s="36">
        <f t="shared" si="19"/>
        <v>5778</v>
      </c>
      <c r="AF7" s="1">
        <v>3200</v>
      </c>
      <c r="AG7" s="37">
        <f t="shared" si="20"/>
        <v>0.55000000000000004</v>
      </c>
      <c r="AH7" s="1" t="s">
        <v>71</v>
      </c>
      <c r="AI7" s="38">
        <v>0.185</v>
      </c>
      <c r="AJ7" s="37">
        <f t="shared" si="21"/>
        <v>0</v>
      </c>
      <c r="AK7" s="37">
        <f t="shared" si="22"/>
        <v>0.55000000000000004</v>
      </c>
      <c r="AL7" s="38">
        <v>0.05</v>
      </c>
      <c r="AM7" s="37">
        <f t="shared" si="23"/>
        <v>0.31</v>
      </c>
      <c r="AN7" s="38"/>
      <c r="AO7" s="37">
        <f t="shared" si="24"/>
        <v>0</v>
      </c>
      <c r="AP7" s="38"/>
      <c r="AQ7" s="37">
        <f t="shared" si="25"/>
        <v>0</v>
      </c>
      <c r="AR7" s="38"/>
      <c r="AS7" s="37">
        <f t="shared" si="26"/>
        <v>0</v>
      </c>
      <c r="AT7" s="1">
        <v>200</v>
      </c>
      <c r="AU7" s="38">
        <f t="shared" si="27"/>
        <v>5.4999999999999997E-3</v>
      </c>
      <c r="AV7" s="37">
        <f t="shared" si="28"/>
        <v>0.03</v>
      </c>
      <c r="AW7" s="37"/>
      <c r="AX7" s="38"/>
      <c r="AY7" s="37">
        <f t="shared" si="29"/>
        <v>0</v>
      </c>
      <c r="AZ7" s="37"/>
      <c r="BA7" s="38"/>
      <c r="BB7" s="37">
        <f t="shared" si="30"/>
        <v>0</v>
      </c>
      <c r="BC7" s="37">
        <f t="shared" si="31"/>
        <v>0.34</v>
      </c>
      <c r="BD7" s="37">
        <f t="shared" si="32"/>
        <v>0.89</v>
      </c>
      <c r="BE7" s="39">
        <f t="shared" si="33"/>
        <v>0.85740000000000005</v>
      </c>
      <c r="BF7" s="10">
        <v>6.24</v>
      </c>
      <c r="BG7" s="10">
        <v>12.99</v>
      </c>
      <c r="BH7" s="39">
        <f t="shared" si="34"/>
        <v>0.51959999999999995</v>
      </c>
      <c r="BI7" s="10"/>
      <c r="BJ7" s="9"/>
      <c r="BK7" s="37">
        <f t="shared" si="35"/>
        <v>0</v>
      </c>
      <c r="BL7" s="37">
        <f t="shared" si="36"/>
        <v>0</v>
      </c>
    </row>
    <row r="8" spans="1:64" ht="60">
      <c r="A8" s="31">
        <v>2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8"/>
      <c r="O8" s="56"/>
      <c r="P8" s="56" t="s">
        <v>97</v>
      </c>
      <c r="Q8" s="57" t="s">
        <v>89</v>
      </c>
      <c r="R8" s="1" t="s">
        <v>62</v>
      </c>
      <c r="S8" s="32">
        <v>0</v>
      </c>
      <c r="T8" s="33">
        <v>7.8</v>
      </c>
      <c r="U8" s="34">
        <v>0</v>
      </c>
      <c r="V8" s="35">
        <v>0</v>
      </c>
      <c r="W8" s="55"/>
      <c r="X8" s="1" t="s">
        <v>3</v>
      </c>
      <c r="Y8" s="46">
        <v>38</v>
      </c>
      <c r="Z8" s="46">
        <v>33</v>
      </c>
      <c r="AA8" s="46">
        <v>36</v>
      </c>
      <c r="AB8" s="33">
        <v>2</v>
      </c>
      <c r="AC8" s="9">
        <v>4</v>
      </c>
      <c r="AD8" s="50">
        <f t="shared" si="18"/>
        <v>4.4999999999999998E-2</v>
      </c>
      <c r="AE8" s="36">
        <f t="shared" si="19"/>
        <v>5778</v>
      </c>
      <c r="AF8" s="1">
        <v>3200</v>
      </c>
      <c r="AG8" s="37">
        <f t="shared" si="20"/>
        <v>0.55000000000000004</v>
      </c>
      <c r="AH8" s="1" t="s">
        <v>71</v>
      </c>
      <c r="AI8" s="38">
        <v>0.185</v>
      </c>
      <c r="AJ8" s="37">
        <f t="shared" si="21"/>
        <v>0</v>
      </c>
      <c r="AK8" s="37">
        <f t="shared" si="22"/>
        <v>0.55000000000000004</v>
      </c>
      <c r="AL8" s="38">
        <v>0.05</v>
      </c>
      <c r="AM8" s="37">
        <f t="shared" si="23"/>
        <v>0.31</v>
      </c>
      <c r="AN8" s="38"/>
      <c r="AO8" s="37">
        <f t="shared" si="24"/>
        <v>0</v>
      </c>
      <c r="AP8" s="38"/>
      <c r="AQ8" s="37">
        <f t="shared" si="25"/>
        <v>0</v>
      </c>
      <c r="AR8" s="38"/>
      <c r="AS8" s="37">
        <f t="shared" si="26"/>
        <v>0</v>
      </c>
      <c r="AT8" s="1">
        <v>200</v>
      </c>
      <c r="AU8" s="38">
        <f t="shared" si="27"/>
        <v>5.4999999999999997E-3</v>
      </c>
      <c r="AV8" s="37">
        <f t="shared" si="28"/>
        <v>0.03</v>
      </c>
      <c r="AW8" s="37"/>
      <c r="AX8" s="38"/>
      <c r="AY8" s="37">
        <f t="shared" si="29"/>
        <v>0</v>
      </c>
      <c r="AZ8" s="37"/>
      <c r="BA8" s="38"/>
      <c r="BB8" s="37">
        <f t="shared" si="30"/>
        <v>0</v>
      </c>
      <c r="BC8" s="37">
        <f t="shared" si="31"/>
        <v>0.34</v>
      </c>
      <c r="BD8" s="37">
        <f t="shared" si="32"/>
        <v>0.89</v>
      </c>
      <c r="BE8" s="39">
        <f t="shared" si="33"/>
        <v>0.85740000000000005</v>
      </c>
      <c r="BF8" s="10">
        <v>6.24</v>
      </c>
      <c r="BG8" s="10">
        <v>12.99</v>
      </c>
      <c r="BH8" s="39">
        <f t="shared" si="34"/>
        <v>0.51959999999999995</v>
      </c>
      <c r="BI8" s="10"/>
      <c r="BJ8" s="9"/>
      <c r="BK8" s="37">
        <f t="shared" si="35"/>
        <v>0</v>
      </c>
      <c r="BL8" s="37">
        <f t="shared" si="36"/>
        <v>0</v>
      </c>
    </row>
    <row r="9" spans="1:64" ht="60">
      <c r="A9" s="31">
        <v>2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8"/>
      <c r="O9" s="56"/>
      <c r="P9" s="56" t="s">
        <v>98</v>
      </c>
      <c r="Q9" s="57" t="s">
        <v>90</v>
      </c>
      <c r="R9" s="1" t="s">
        <v>62</v>
      </c>
      <c r="S9" s="32">
        <v>0</v>
      </c>
      <c r="T9" s="33">
        <v>7.8</v>
      </c>
      <c r="U9" s="34">
        <v>0</v>
      </c>
      <c r="V9" s="35">
        <v>0</v>
      </c>
      <c r="W9" s="55"/>
      <c r="X9" s="1" t="s">
        <v>3</v>
      </c>
      <c r="Y9" s="46">
        <v>38</v>
      </c>
      <c r="Z9" s="46">
        <v>33</v>
      </c>
      <c r="AA9" s="46">
        <v>36</v>
      </c>
      <c r="AB9" s="33">
        <v>2</v>
      </c>
      <c r="AC9" s="9">
        <v>4</v>
      </c>
      <c r="AD9" s="50">
        <f t="shared" ref="AD9" si="37">IF(Y9="","",Y9*Z9*AA9/1000000)</f>
        <v>4.4999999999999998E-2</v>
      </c>
      <c r="AE9" s="36">
        <f t="shared" ref="AE9" si="38">IF(AC9="","",65/AD9*AC9)</f>
        <v>5778</v>
      </c>
      <c r="AF9" s="1">
        <v>3200</v>
      </c>
      <c r="AG9" s="37">
        <f t="shared" ref="AG9" si="39">IF(ISERROR(AF9/AE9),"",AF9/AE9)</f>
        <v>0.55000000000000004</v>
      </c>
      <c r="AH9" s="1" t="s">
        <v>71</v>
      </c>
      <c r="AI9" s="38">
        <v>0.185</v>
      </c>
      <c r="AJ9" s="37">
        <f t="shared" ref="AJ9" si="40">IF(ISERROR(V9*AI9),"",V9*AI9)</f>
        <v>0</v>
      </c>
      <c r="AK9" s="37">
        <f t="shared" ref="AK9" si="41">IF(ISERROR(V9+AG9+AJ9),"",V9+AG9+AJ9)</f>
        <v>0.55000000000000004</v>
      </c>
      <c r="AL9" s="38">
        <v>0.05</v>
      </c>
      <c r="AM9" s="37">
        <f t="shared" ref="AM9" si="42">IF(ISERROR(BF9*AL9),"",BF9*AL9)</f>
        <v>0.31</v>
      </c>
      <c r="AN9" s="38"/>
      <c r="AO9" s="37">
        <f t="shared" ref="AO9" si="43">IF(ISERROR(BF9*AN9),"",BF9*AN9)</f>
        <v>0</v>
      </c>
      <c r="AP9" s="38"/>
      <c r="AQ9" s="37">
        <f t="shared" ref="AQ9" si="44">IF(ISERROR(BF9*AP9),"",BF9*AP9)</f>
        <v>0</v>
      </c>
      <c r="AR9" s="38"/>
      <c r="AS9" s="37">
        <f t="shared" ref="AS9" si="45">IF(ISERROR(BF9*AR9),"",BF9*AR9)</f>
        <v>0</v>
      </c>
      <c r="AT9" s="1">
        <v>200</v>
      </c>
      <c r="AU9" s="38">
        <f t="shared" ref="AU9" si="46">AT9/AE9/BF9</f>
        <v>5.4999999999999997E-3</v>
      </c>
      <c r="AV9" s="37">
        <f t="shared" ref="AV9" si="47">IF(ISERROR(BF9*AU9),"",BF9*AU9)</f>
        <v>0.03</v>
      </c>
      <c r="AW9" s="37"/>
      <c r="AX9" s="38"/>
      <c r="AY9" s="37">
        <f t="shared" ref="AY9" si="48">IF(ISERROR(BF9*AX9),"",BF9*AX9)</f>
        <v>0</v>
      </c>
      <c r="AZ9" s="37"/>
      <c r="BA9" s="38"/>
      <c r="BB9" s="37">
        <f t="shared" ref="BB9" si="49">IF(ISERROR(BF9*BA9),"",BF9*BA9)</f>
        <v>0</v>
      </c>
      <c r="BC9" s="37">
        <f t="shared" ref="BC9" si="50">IF(ISERROR(AM9+AO9+AQ9+AV9),"",AM9+AO9+AQ9+AV9)</f>
        <v>0.34</v>
      </c>
      <c r="BD9" s="37">
        <f t="shared" ref="BD9" si="51">IF(ISERROR(AK9+BC9),"",AK9+BC9)</f>
        <v>0.89</v>
      </c>
      <c r="BE9" s="39">
        <f t="shared" ref="BE9" si="52">IF(ISERROR((BF9-BD9)/BF9),"",(BF9-BD9)/BF9)</f>
        <v>0.85740000000000005</v>
      </c>
      <c r="BF9" s="10">
        <v>6.24</v>
      </c>
      <c r="BG9" s="10">
        <v>12.99</v>
      </c>
      <c r="BH9" s="39">
        <f t="shared" ref="BH9" si="53">IF(ISERROR((BG9-BF9)/BG9),"",(BG9-BF9)/BG9)</f>
        <v>0.51959999999999995</v>
      </c>
      <c r="BI9" s="10"/>
      <c r="BJ9" s="9"/>
      <c r="BK9" s="37">
        <f t="shared" ref="BK9" si="54">IF(ISERROR(BD9*BJ9),"",BD9*BJ9)</f>
        <v>0</v>
      </c>
      <c r="BL9" s="37">
        <f t="shared" ref="BL9" si="55">IF(ISERROR(BF9*BJ9),"",BF9*BJ9)</f>
        <v>0</v>
      </c>
    </row>
  </sheetData>
  <sheetProtection insertRows="0" deleteRows="0" sort="0"/>
  <protectedRanges>
    <protectedRange sqref="AD2:AD9 F2:F9 T2:T9 AR1:AS1 AW1 AZ1" name="Range1"/>
    <protectedRange sqref="BJ2:BJ9 BG2:BH9 A2:E9 L2:M9 AE2:BE9 G2:J9 Q2:S9 U2:AC9" name="Range1_3"/>
    <protectedRange sqref="K2:K9" name="Range1_1_1"/>
    <protectedRange sqref="BI2:BI9" name="Range1_2_2"/>
    <protectedRange sqref="O2:P9" name="Range1_2_1_1"/>
  </protectedRanges>
  <phoneticPr fontId="10" type="noConversion"/>
  <dataValidations count="1">
    <dataValidation type="list" allowBlank="1" showInputMessage="1" showErrorMessage="1" sqref="F2:F9" xr:uid="{77C09F6C-C4A2-4718-98B9-1560C857249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2026-03-19T07:48:06Z</dcterms:modified>
</cp:coreProperties>
</file>