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829600D-ED8E-443C-AC42-1A670E1B17DA}" xr6:coauthVersionLast="47" xr6:coauthVersionMax="47" xr10:uidLastSave="{00000000-0000-0000-0000-000000000000}"/>
  <bookViews>
    <workbookView xWindow="-110" yWindow="-110" windowWidth="19420" windowHeight="10300" xr2:uid="{8E5B562E-E32D-4DC0-996C-5E64FEB41A7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" i="1" l="1"/>
  <c r="BI2" i="1"/>
  <c r="AZ2" i="1"/>
  <c r="AX2" i="1"/>
  <c r="AV2" i="1"/>
  <c r="AT2" i="1"/>
  <c r="AR2" i="1"/>
  <c r="AP2" i="1"/>
  <c r="AN2" i="1"/>
  <c r="AI2" i="1"/>
  <c r="AC2" i="1"/>
  <c r="AD2" i="1" s="1"/>
  <c r="AF2" i="1" s="1"/>
  <c r="T2" i="1"/>
  <c r="AJ2" i="1" l="1"/>
  <c r="AL2" i="1" s="1"/>
  <c r="BB2" i="1"/>
  <c r="BC2" i="1" s="1"/>
  <c r="BD2" i="1" s="1"/>
  <c r="BK2" i="1" l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BF54556-5B72-44DF-8CF2-2BF4E59C673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06B472E-433E-4A94-9676-F92DAA2CDDB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8FD4FD52-403C-433F-9135-EEE95D4F7FE7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3767AF27-562E-41B1-8A76-EE34B11AB012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5639D972-75E0-46D0-9B79-DFC4D4376641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49E7449-8187-4804-8504-C4C856ABB9F0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94B9C676-9CDB-4C50-9D41-7D1BAD558CD1}">
      <text>
        <r>
          <rPr>
            <sz val="11"/>
            <rFont val="Calibri"/>
            <family val="2"/>
          </rPr>
          <t>[LDP Cost $]+[CAD Exchange Rate]</t>
        </r>
      </text>
    </comment>
    <comment ref="AN1" authorId="0" shapeId="0" xr:uid="{8FCD4B2C-4D77-4CEC-98B6-18784CA04A40}">
      <text>
        <r>
          <rPr>
            <sz val="11"/>
            <rFont val="Calibri"/>
            <family val="2"/>
          </rPr>
          <t>[JLA FOB Mississauga Price CAD$]*[DA %]</t>
        </r>
      </text>
    </comment>
    <comment ref="AP1" authorId="0" shapeId="0" xr:uid="{5C0F2E30-D71B-409B-8A3B-A97861F911CF}">
      <text>
        <r>
          <rPr>
            <sz val="11"/>
            <rFont val="Calibri"/>
            <family val="2"/>
          </rPr>
          <t>[JLA FOB Mississauga Price CAD$]*[Royalty %]</t>
        </r>
      </text>
    </comment>
    <comment ref="AR1" authorId="0" shapeId="0" xr:uid="{631422F6-544A-4873-9450-A7E0F9B5E06E}">
      <text>
        <r>
          <rPr>
            <sz val="11"/>
            <rFont val="Calibri"/>
            <family val="2"/>
          </rPr>
          <t>[JLA FOB Mississauga Price CAD$]*[Blue Box Billing %]</t>
        </r>
      </text>
    </comment>
    <comment ref="AT1" authorId="0" shapeId="0" xr:uid="{3C35EA4A-FFE6-4F8F-94E7-CEBC86F11432}">
      <text>
        <r>
          <rPr>
            <sz val="11"/>
            <rFont val="Calibri"/>
            <family val="2"/>
          </rPr>
          <t>[JLA FOB Mississauga Price CAD$]*[Warehouse Charge %]</t>
        </r>
      </text>
    </comment>
    <comment ref="AV1" authorId="0" shapeId="0" xr:uid="{656BA898-1F24-4911-9134-856F6B397FBA}">
      <text>
        <r>
          <rPr>
            <sz val="11"/>
            <rFont val="Calibri"/>
            <family val="2"/>
          </rPr>
          <t>[JLA FOB Mississauga Price CAD$]*[Rebate/Co-op %]</t>
        </r>
      </text>
    </comment>
    <comment ref="AX1" authorId="0" shapeId="0" xr:uid="{7763A6D6-9D94-4F81-8C7E-B6856E1C99C7}">
      <text>
        <r>
          <rPr>
            <sz val="11"/>
            <rFont val="Calibri"/>
            <family val="2"/>
          </rPr>
          <t>[JLA FOB Mississauga Price CAD$]*[Ad Support %]</t>
        </r>
      </text>
    </comment>
    <comment ref="AZ1" authorId="0" shapeId="0" xr:uid="{9DD059EF-24CD-474B-8207-6361C2DFB61E}">
      <text>
        <r>
          <rPr>
            <sz val="11"/>
            <rFont val="Calibri"/>
            <family val="2"/>
          </rPr>
          <t>[JLA FOB Mississauga Price CAD$]*[Markdown Support %]</t>
        </r>
      </text>
    </comment>
    <comment ref="BB1" authorId="0" shapeId="0" xr:uid="{EA1BFAEC-49A0-49FA-A404-3620ADFB9BCE}">
      <text>
        <r>
          <rPr>
            <sz val="11"/>
            <rFont val="Calibri"/>
            <family val="2"/>
          </rPr>
          <t>[Cubic Meter per Carton]*35.31*[Prepay Freight Rate]/[Casepack]</t>
        </r>
      </text>
    </comment>
    <comment ref="BC1" authorId="0" shapeId="0" xr:uid="{79B70061-2518-49D1-B740-45C2846785B4}">
      <text>
        <r>
          <rPr>
            <sz val="11"/>
            <rFont val="Calibri"/>
            <family val="2"/>
          </rPr>
          <t>[DA $]+[Royalty $]+[Blue Box Billing]+[Warehouse Charge $]+[Rebate/Co-op]+[Ad Support]+[Markdown Support]+[Prepay Freight]</t>
        </r>
      </text>
    </comment>
    <comment ref="BD1" authorId="0" shapeId="0" xr:uid="{7EFFC9D8-6173-4532-BA1B-BE648F6055FB}">
      <text>
        <r>
          <rPr>
            <sz val="11"/>
            <rFont val="Calibri"/>
            <family val="2"/>
          </rPr>
          <t>[LDP Cost CAD$]+[Total Load $]</t>
        </r>
      </text>
    </comment>
    <comment ref="BE1" authorId="0" shapeId="0" xr:uid="{2956D2A5-9664-4406-8A95-DB9996F51608}">
      <text>
        <r>
          <rPr>
            <sz val="11"/>
            <rFont val="Calibri"/>
            <family val="2"/>
          </rPr>
          <t>([JLA FOB Price ]-[LDP Cost with Load CAD$])/[JLA FOB Price]</t>
        </r>
      </text>
    </comment>
    <comment ref="BI1" authorId="0" shapeId="0" xr:uid="{4905C7EE-BB19-40E1-AAD4-9F143EF2042B}">
      <text>
        <r>
          <rPr>
            <sz val="11"/>
            <rFont val="Calibri"/>
            <family val="2"/>
          </rPr>
          <t>([Suggested Retail Price]-[JLA FOB Price])/[Suggested Retail Price]</t>
        </r>
      </text>
    </comment>
    <comment ref="BK1" authorId="0" shapeId="0" xr:uid="{D016D8FA-A840-4B97-B810-1267C0B4EB50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08B1D94-1560-47C3-A739-66E13CB3101E}">
      <text>
        <r>
          <rPr>
            <sz val="11"/>
            <rFont val="Calibri"/>
            <family val="2"/>
          </rPr>
          <t>[JLA FOB Price]*[Total Quantity]</t>
        </r>
      </text>
    </comment>
  </commentList>
</comments>
</file>

<file path=xl/sharedStrings.xml><?xml version="1.0" encoding="utf-8"?>
<sst xmlns="http://schemas.openxmlformats.org/spreadsheetml/2006/main" count="75" uniqueCount="74">
  <si>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</si>
  <si>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</si>
  <si>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</si>
  <si>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</si>
  <si>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</si>
  <si>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</si>
  <si>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</si>
  <si>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</si>
  <si>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</si>
  <si>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</si>
  <si>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</si>
  <si>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</si>
  <si>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</si>
  <si>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</si>
  <si>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</si>
  <si>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</si>
  <si>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</si>
  <si>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</si>
  <si>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</si>
  <si>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</si>
  <si>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</si>
  <si>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</si>
  <si>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</si>
  <si>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</si>
  <si>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</si>
  <si>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</si>
  <si>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</si>
  <si>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</si>
  <si>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</si>
  <si>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</si>
  <si>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</si>
  <si>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</si>
  <si>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</si>
  <si>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</si>
  <si>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</si>
  <si>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</si>
  <si>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CAD Exchange Rate</t>
  </si>
  <si>
    <t>LDP Cost CAD$</t>
  </si>
  <si>
    <t>DA %</t>
  </si>
  <si>
    <t>DA CAD$</t>
  </si>
  <si>
    <t>Royalty %</t>
  </si>
  <si>
    <t>Royalty CAD$</t>
  </si>
  <si>
    <t>Blue Box Billing %</t>
  </si>
  <si>
    <t>Blue Box Billing CAD$</t>
  </si>
  <si>
    <t>Warehouse Charge %</t>
  </si>
  <si>
    <t>Warehouse Charge CAD$</t>
  </si>
  <si>
    <t>Rebate/Co-op %</t>
  </si>
  <si>
    <t>Rebate/Co-op CAD$</t>
  </si>
  <si>
    <t>Ad Support %</t>
  </si>
  <si>
    <t>Ad Support  CAD$</t>
  </si>
  <si>
    <t>Markdown Support %</t>
  </si>
  <si>
    <t>Markdown Support CAD$</t>
  </si>
  <si>
    <t>Prepay Freight Rate</t>
  </si>
  <si>
    <t>Prepay Freight CAD$</t>
  </si>
  <si>
    <t>Total Load CAD$</t>
  </si>
  <si>
    <t>LDP Cost with Load CAD$</t>
  </si>
  <si>
    <t>JLA LDP MU%</t>
  </si>
  <si>
    <t>JLA FOB Mississauga Price CAD$</t>
  </si>
  <si>
    <t>Additional Customer Price CAD$</t>
  </si>
  <si>
    <t>Suggested Retail Price</t>
  </si>
  <si>
    <t>Retail Markup %</t>
  </si>
  <si>
    <t>Total Quantity</t>
  </si>
  <si>
    <t>Total Cost CAD$</t>
  </si>
  <si>
    <t>Total Sales CAD$</t>
  </si>
  <si>
    <t>Better Home and Gardens</t>
  </si>
  <si>
    <t>QUILT</t>
  </si>
  <si>
    <t>BOTANICAL</t>
  </si>
  <si>
    <t>Quilt: 67%cotton 33%polyester cover, 100%polyester yarn filling Inside. (Total fabric weight 490gsm)</t>
  </si>
  <si>
    <t xml:space="preserve"> 67%cotton 33%polyester</t>
  </si>
  <si>
    <t>Double/Queen: 90x92"(1)</t>
  </si>
  <si>
    <t>BH5644409622-13</t>
  </si>
  <si>
    <t>Each</t>
  </si>
  <si>
    <t>Normal</t>
  </si>
  <si>
    <t>9404.90.1022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</si>
</sst>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[$$-409]#,##0.00"/>
    <numFmt numFmtId="169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7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0" borderId="1" xfId="2" applyNumberFormat="1" applyFont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165" fontId="6" fillId="3" borderId="1" xfId="2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165" fontId="5" fillId="3" borderId="2" xfId="2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1" fillId="0" borderId="1" xfId="1" applyBorder="1"/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3" applyNumberFormat="1" applyFont="1" applyFill="1" applyBorder="1" applyAlignment="1">
      <alignment wrapText="1"/>
    </xf>
    <xf numFmtId="166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168" fontId="0" fillId="0" borderId="1" xfId="0" applyNumberFormat="1" applyBorder="1"/>
    <xf numFmtId="169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</cellXfs>
  <cellStyles count="5">
    <cellStyle name="Currency 2" xfId="3" xr:uid="{5B5275B2-47A9-45CD-ABD1-20FFB9D2DD5F}"/>
    <cellStyle name="Normal" xfId="0" builtinId="0"/>
    <cellStyle name="Normal 2" xfId="1" xr:uid="{FE5357AF-0C8C-413E-B0FF-095841604ED4}"/>
    <cellStyle name="Normal 2 18 2" xfId="2" xr:uid="{0E4DA135-1373-4CF3-84B2-DD1917C7FF3F}"/>
    <cellStyle name="Percent 2" xfId="4" xr:uid="{E051CB42-29E3-4B05-9B59-157BF3E21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7019-D8A9-4CD6-AE60-4BEB26A232C7}">
  <dimension ref="A1:BL2"/>
  <sheetViews>
    <sheetView tabSelected="1" topLeftCell="AN1" workbookViewId="0">
      <selection activeCell="AR11" sqref="AR11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4.3632812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3" customWidth="1"/>
    <col min="12" max="12" width="7" style="2" customWidth="1"/>
    <col min="13" max="14" width="6.1796875" style="2" customWidth="1"/>
    <col min="15" max="15" width="6.81640625" style="2" customWidth="1"/>
    <col min="16" max="17" width="5.632812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08984375" style="6" customWidth="1"/>
    <col min="23" max="23" width="9.36328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90625" style="6" customWidth="1"/>
    <col min="33" max="33" width="7.81640625" style="2" customWidth="1"/>
    <col min="34" max="34" width="8.453125" style="11" customWidth="1"/>
    <col min="35" max="35" width="9" style="6" customWidth="1"/>
    <col min="36" max="36" width="7.90625" style="11" customWidth="1"/>
    <col min="37" max="37" width="7.90625" style="5" customWidth="1"/>
    <col min="38" max="38" width="7.90625" style="6" customWidth="1"/>
    <col min="39" max="39" width="9.1796875" style="6" customWidth="1"/>
    <col min="40" max="40" width="9.6328125" style="11" customWidth="1"/>
    <col min="41" max="41" width="9.1796875" style="6" customWidth="1"/>
    <col min="42" max="42" width="9.6328125" style="11" customWidth="1"/>
    <col min="43" max="43" width="9.1796875" style="6" customWidth="1"/>
    <col min="44" max="44" width="9.6328125" style="11" customWidth="1"/>
    <col min="45" max="45" width="10" style="6" customWidth="1"/>
    <col min="46" max="46" width="9.54296875" style="6" customWidth="1"/>
    <col min="47" max="47" width="10" style="6" customWidth="1"/>
    <col min="48" max="48" width="9.54296875" style="6" customWidth="1"/>
    <col min="49" max="49" width="10.81640625" style="11" customWidth="1"/>
    <col min="50" max="50" width="8.08984375" style="11" customWidth="1"/>
    <col min="51" max="51" width="7.81640625" style="11" customWidth="1"/>
    <col min="52" max="52" width="9.6328125" style="6" customWidth="1"/>
    <col min="53" max="53" width="7.81640625" style="5" customWidth="1"/>
    <col min="54" max="54" width="9.6328125" style="6" customWidth="1"/>
    <col min="55" max="55" width="12.1796875" style="6" customWidth="1"/>
    <col min="56" max="56" width="9.1796875" style="2" customWidth="1"/>
    <col min="57" max="57" width="9.26953125" style="2" customWidth="1"/>
    <col min="58" max="58" width="9.1796875" style="11"/>
    <col min="59" max="59" width="10.1796875" style="6" customWidth="1"/>
    <col min="60" max="60" width="9.1796875" style="6"/>
    <col min="61" max="61" width="9.1796875" style="2"/>
    <col min="62" max="62" width="9.1796875" style="6"/>
    <col min="63" max="16384" width="9.1796875" style="2"/>
  </cols>
  <sheetData>
    <row r="1" spans="1:64" ht="75" customHeight="1" x14ac:dyDescent="0.35">
      <c r="A1" s="12" t="s">
        <v>0</v>
      </c>
      <c r="B1" s="12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6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10" t="s">
        <v>30</v>
      </c>
      <c r="AF1" s="30" t="s">
        <v>31</v>
      </c>
      <c r="AG1" s="12" t="s">
        <v>32</v>
      </c>
      <c r="AH1" s="31" t="s">
        <v>33</v>
      </c>
      <c r="AI1" s="32" t="s">
        <v>34</v>
      </c>
      <c r="AJ1" s="32" t="s">
        <v>35</v>
      </c>
      <c r="AK1" s="33" t="s">
        <v>36</v>
      </c>
      <c r="AL1" s="32" t="s">
        <v>37</v>
      </c>
      <c r="AM1" s="10" t="s">
        <v>38</v>
      </c>
      <c r="AN1" s="32" t="s">
        <v>39</v>
      </c>
      <c r="AO1" s="10" t="s">
        <v>40</v>
      </c>
      <c r="AP1" s="32" t="s">
        <v>41</v>
      </c>
      <c r="AQ1" s="10" t="s">
        <v>42</v>
      </c>
      <c r="AR1" s="32" t="s">
        <v>43</v>
      </c>
      <c r="AS1" s="10" t="s">
        <v>44</v>
      </c>
      <c r="AT1" s="32" t="s">
        <v>45</v>
      </c>
      <c r="AU1" s="10" t="s">
        <v>46</v>
      </c>
      <c r="AV1" s="32" t="s">
        <v>47</v>
      </c>
      <c r="AW1" s="34" t="s">
        <v>48</v>
      </c>
      <c r="AX1" s="32" t="s">
        <v>49</v>
      </c>
      <c r="AY1" s="34" t="s">
        <v>50</v>
      </c>
      <c r="AZ1" s="32" t="s">
        <v>51</v>
      </c>
      <c r="BA1" s="35" t="s">
        <v>52</v>
      </c>
      <c r="BB1" s="32" t="s">
        <v>53</v>
      </c>
      <c r="BC1" s="32" t="s">
        <v>54</v>
      </c>
      <c r="BD1" s="32" t="s">
        <v>55</v>
      </c>
      <c r="BE1" s="32" t="s">
        <v>56</v>
      </c>
      <c r="BF1" s="36" t="s">
        <v>57</v>
      </c>
      <c r="BG1" s="37" t="s">
        <v>58</v>
      </c>
      <c r="BH1" s="38" t="s">
        <v>59</v>
      </c>
      <c r="BI1" s="39" t="s">
        <v>60</v>
      </c>
      <c r="BJ1" s="12" t="s">
        <v>61</v>
      </c>
      <c r="BK1" s="32" t="s">
        <v>62</v>
      </c>
      <c r="BL1" s="32" t="s">
        <v>63</v>
      </c>
    </row>
    <row r="2" spans="1:64" x14ac:dyDescent="0.35">
      <c r="A2" s="40">
        <v>1</v>
      </c>
      <c r="B2" s="13"/>
      <c r="C2" s="13"/>
      <c r="D2" s="41" t="s">
        <v>64</v>
      </c>
      <c r="E2" s="13"/>
      <c r="F2" s="13" t="s">
        <v>65</v>
      </c>
      <c r="G2" s="13"/>
      <c r="H2" s="42" t="s">
        <v>66</v>
      </c>
      <c r="I2" s="42" t="s">
        <v>66</v>
      </c>
      <c r="J2" s="42" t="s">
        <v>67</v>
      </c>
      <c r="K2" s="43" t="s">
        <v>68</v>
      </c>
      <c r="L2" s="42" t="s">
        <v>69</v>
      </c>
      <c r="M2" s="13"/>
      <c r="N2" s="42" t="s">
        <v>70</v>
      </c>
      <c r="O2" s="13"/>
      <c r="P2" s="13"/>
      <c r="Q2" s="13" t="s">
        <v>71</v>
      </c>
      <c r="R2" s="44"/>
      <c r="S2" s="45"/>
      <c r="T2" s="46" t="str">
        <f>IF(ISERROR(R2/S2),"",R2/S2)</f>
        <v/>
      </c>
      <c r="U2" s="14">
        <v>16.93</v>
      </c>
      <c r="V2" s="14"/>
      <c r="W2" s="13" t="s">
        <v>72</v>
      </c>
      <c r="X2" s="47">
        <v>40</v>
      </c>
      <c r="Y2" s="47">
        <v>38</v>
      </c>
      <c r="Z2" s="47">
        <v>42</v>
      </c>
      <c r="AA2" s="45"/>
      <c r="AB2" s="48">
        <v>2</v>
      </c>
      <c r="AC2" s="49">
        <f>IF(X2="","",X2*Y2*Z2/1000000)</f>
        <v>6.3839999999999994E-2</v>
      </c>
      <c r="AD2" s="50">
        <f>IF(AB2="","",65/AC2*AB2)</f>
        <v>2036.3408521303261</v>
      </c>
      <c r="AE2" s="13">
        <v>6500</v>
      </c>
      <c r="AF2" s="51">
        <f>IF(ISERROR(AE2/AD2),"",AE2/AD2)</f>
        <v>3.1919999999999997</v>
      </c>
      <c r="AG2" s="52" t="s">
        <v>73</v>
      </c>
      <c r="AH2" s="53">
        <v>0.18</v>
      </c>
      <c r="AI2" s="51">
        <f>IF(ISERROR(U2*AH2),"",U2*AH2)</f>
        <v>3.0473999999999997</v>
      </c>
      <c r="AJ2" s="51">
        <f>IF(ISERROR(U2+AF2+AI2),"",U2+AF2+AI2)</f>
        <v>23.1694</v>
      </c>
      <c r="AK2" s="45">
        <v>1.36</v>
      </c>
      <c r="AL2" s="51">
        <f>IF(AK2="","",AJ2*AK2)</f>
        <v>31.510384000000002</v>
      </c>
      <c r="AM2" s="54">
        <v>0.02</v>
      </c>
      <c r="AN2" s="51">
        <f>IF(ISERROR(BF2*AM2),"",BF2*AM2)</f>
        <v>0.94000000000000006</v>
      </c>
      <c r="AO2" s="54">
        <v>0</v>
      </c>
      <c r="AP2" s="51">
        <f>IF(ISERROR(BF2*AO2),"",BF2*AO2)</f>
        <v>0</v>
      </c>
      <c r="AQ2" s="54">
        <v>5.0000000000000001E-3</v>
      </c>
      <c r="AR2" s="51">
        <f t="shared" ref="AR2" si="0">IF(ISERROR(BF2*AQ2),"",BF2*AQ2)</f>
        <v>0.23500000000000001</v>
      </c>
      <c r="AS2" s="54">
        <v>0.06</v>
      </c>
      <c r="AT2" s="51">
        <f t="shared" ref="AT2" si="1">IF(ISERROR(BF2*AS2),"",BF2*AS2)</f>
        <v>2.82</v>
      </c>
      <c r="AU2" s="54">
        <v>0.02</v>
      </c>
      <c r="AV2" s="51">
        <f>IF(ISERROR(BF2*AU2),"",BF2*AU2)</f>
        <v>0.94000000000000006</v>
      </c>
      <c r="AW2" s="54">
        <v>0.03</v>
      </c>
      <c r="AX2" s="51">
        <f t="shared" ref="AX2" si="2">IF(ISERROR(BF2*AW2),"",BF2*AW2)</f>
        <v>1.41</v>
      </c>
      <c r="AY2" s="54">
        <v>0.02</v>
      </c>
      <c r="AZ2" s="51">
        <f>IF(ISERROR(BF2*AY2),"",BF2*AY2)</f>
        <v>0.94000000000000006</v>
      </c>
      <c r="BA2" s="45">
        <v>1.7</v>
      </c>
      <c r="BB2" s="51">
        <f>IF(BA2="","",AC2*35.31*BA2/AB2)</f>
        <v>1.91606184</v>
      </c>
      <c r="BC2" s="51">
        <f>IF(ISERROR(AN2+AP2+AR2+AT2+AV2+AX2+AZ2+BB2),"",AN2+AP2+AR2+AT2+AV2+AX2+AZ2+BB2)</f>
        <v>9.2010618400000013</v>
      </c>
      <c r="BD2" s="51">
        <f>IF(ISERROR(AL2+BC2),"",AL2+BC2)</f>
        <v>40.711445840000003</v>
      </c>
      <c r="BE2" s="55">
        <f>IF(ISERROR((BF2-BD2)/BF2),"",(BF2-BD2)/BF2)</f>
        <v>0.133799024680851</v>
      </c>
      <c r="BF2" s="14">
        <v>47</v>
      </c>
      <c r="BG2" s="14"/>
      <c r="BH2" s="14">
        <v>49.88</v>
      </c>
      <c r="BI2" s="56">
        <f>IF(ISERROR((BH2-BF2)/BH2),"",(BH2-BF2)/BH2)</f>
        <v>5.7738572574178075E-2</v>
      </c>
      <c r="BJ2" s="13"/>
      <c r="BK2" s="51">
        <f>IF(ISERROR(BD2*BJ2),"",BD2*BJ2)</f>
        <v>0</v>
      </c>
      <c r="BL2" s="51">
        <f>IF(ISERROR(BF2*BJ2),"",BF2*BJ2)</f>
        <v>0</v>
      </c>
    </row>
  </sheetData>
  <sheetProtection insertRows="0" deleteRows="0" sort="0"/>
  <protectedRanges>
    <protectedRange sqref="BI2 AE1:AF1 BK2:BL2 BA1:BD1 A2:J237 L2:AI2 AJ1:AZ2 BA2:BF2 L3:BC237" name="Range1"/>
    <protectedRange sqref="K2:K246" name="Range1_1"/>
    <protectedRange sqref="BG2:BG241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2026-03-23T21:42:34Z</dcterms:created>
  <dcterms:modified xsi:type="dcterms:W3CDTF">2026-03-23T22:08:25Z</dcterms:modified>
</cp:coreProperties>
</file>