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BE2A5CF-476F-4C1E-AEFD-794F9634B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'[9]SUBCATS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'[10]X-PORTS'!$K$4:$K$12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[11]LIST!$E$2:$E$7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[7]Sheet1!$EC$2:$EC$3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[11]LIST!$G$2:$G$7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[11]LIST!$C$2:$C$7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[7]Sheet1!$EE$2:$EE$3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'[10]X-PORTS'!$D$4:$D$33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[11]LIST!$B$2:$B$6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'[10]X-PORTS'!$I$5:$I$7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" i="8" l="1"/>
  <c r="AT4" i="8"/>
  <c r="AQ4" i="8"/>
  <c r="AN4" i="8"/>
  <c r="AL4" i="8"/>
  <c r="AJ4" i="8"/>
  <c r="AD4" i="8"/>
  <c r="AE4" i="8" s="1"/>
  <c r="AG4" i="8" s="1"/>
  <c r="AU4" i="8" l="1"/>
  <c r="AV4" i="8" s="1"/>
  <c r="AW4" i="8" s="1"/>
  <c r="BB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3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3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3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3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3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3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3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3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3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<sst xmlns="http://schemas.openxmlformats.org/spreadsheetml/2006/main" count="87" uniqueCount="78">
  <si>
    <t>Brand</t>
  </si>
  <si>
    <t>Package Type</t>
  </si>
  <si>
    <t>Licensor</t>
  </si>
  <si>
    <t>SHEET/SHEET SET</t>
  </si>
  <si>
    <t>Kirkton House</t>
  </si>
  <si>
    <t>Copy the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</si>
  <si>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</si>
  <si>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</si>
  <si>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</si>
  <si>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</si>
  <si>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</si>
  <si>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</si>
  <si>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</si>
  <si>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</si>
  <si>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</si>
  <si>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</si>
  <si>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</si>
  <si>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</si>
  <si>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</si>
  <si>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</si>
  <si>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</si>
  <si>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</si>
  <si>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</si>
  <si>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</si>
  <si>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</si>
  <si>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</si>
  <si>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</si>
  <si>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</si>
  <si>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</si>
  <si>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</si>
  <si>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</si>
  <si>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</si>
  <si>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</si>
  <si>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</si>
  <si>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</si>
  <si>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</si>
  <si>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</si>
  <si>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</si>
  <si>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</si>
  <si>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</si>
  <si>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</si>
  <si>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</si>
  <si>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</si>
  <si>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</si>
  <si>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</si>
  <si>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</si>
  <si>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</si>
  <si>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</si>
  <si>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</si>
  <si>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</si>
  <si>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</si>
  <si>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</si>
  <si>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</si>
  <si>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</si>
  <si>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</si>
  <si>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</si>
  <si>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</si>
  <si>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</si>
  <si>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free text</t>
  </si>
  <si>
    <t>Set</t>
  </si>
  <si>
    <t>Required</t>
  </si>
  <si>
    <t>Description-Short</t>
  </si>
  <si>
    <t>Unit of Measure</t>
  </si>
  <si>
    <t>30 characters</t>
  </si>
  <si>
    <t>Material-Short</t>
  </si>
  <si>
    <t>Optional</t>
  </si>
  <si>
    <t>Additional Customer Price</t>
  </si>
  <si>
    <t>Additional Customer Item#</t>
  </si>
  <si>
    <t>Normal</t>
    <phoneticPr fontId="13" type="noConversion"/>
  </si>
  <si>
    <t>Velvet Plush Sheet Set</t>
  </si>
  <si>
    <t>knitted sheet set of man-made fibers</t>
  </si>
  <si>
    <t>6302.10.0020</t>
  </si>
  <si>
    <r>
      <t xml:space="preserve">6pcs </t>
    </r>
    <r>
      <rPr>
        <b/>
        <sz val="11"/>
        <rFont val="Calibri"/>
        <family val="2"/>
      </rPr>
      <t>Printed</t>
    </r>
    <r>
      <rPr>
        <sz val="11"/>
        <rFont val="Calibri"/>
        <family val="2"/>
      </rPr>
      <t xml:space="preserve"> Sheet Set: 200gsm Solild microvelour with both sides brushed;Pillowcase: 120gsm Solid Microfiber;self fabric bag+ insert: 6sets per carton ( 4 Queen + 2 King)</t>
    </r>
  </si>
  <si>
    <t>715105</t>
    <phoneticPr fontId="13" type="noConversion"/>
  </si>
  <si>
    <t>745205</t>
    <phoneticPr fontId="13" type="noConversion"/>
  </si>
  <si>
    <t>ALDI90-1952</t>
  </si>
  <si>
    <t>QUEEN: 90X100"/20.5x32"(4)/60X80"+15"/KING: 108X100"/20.5x36"(4)/78X80"+15"</t>
    <phoneticPr fontId="13" type="noConversion"/>
  </si>
  <si>
    <t>White/Cream/Red/Floral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</si>
</sst>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name val="Arial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11" fillId="0" borderId="0"/>
    <xf numFmtId="182" fontId="12" fillId="0" borderId="0">
      <alignment vertical="center"/>
    </xf>
    <xf numFmtId="0" fontId="14" fillId="0" borderId="0"/>
    <xf numFmtId="182" fontId="12" fillId="0" borderId="0">
      <alignment vertical="center"/>
    </xf>
  </cellStyleXfs>
  <cellXfs count="8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8" fontId="2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0" borderId="6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7" fillId="0" borderId="0" xfId="0" applyFont="1"/>
    <xf numFmtId="178" fontId="2" fillId="0" borderId="0" xfId="0" applyNumberFormat="1" applyFont="1"/>
    <xf numFmtId="178" fontId="0" fillId="0" borderId="0" xfId="0" applyNumberFormat="1"/>
    <xf numFmtId="0" fontId="7" fillId="0" borderId="0" xfId="4" applyFont="1"/>
    <xf numFmtId="0" fontId="6" fillId="0" borderId="0" xfId="0" applyFont="1" applyAlignment="1">
      <alignment horizontal="left" vertical="center"/>
    </xf>
    <xf numFmtId="180" fontId="0" fillId="0" borderId="0" xfId="0" applyNumberFormat="1" applyAlignment="1">
      <alignment wrapText="1"/>
    </xf>
    <xf numFmtId="10" fontId="2" fillId="0" borderId="0" xfId="0" applyNumberFormat="1" applyFont="1" applyAlignment="1">
      <alignment wrapText="1"/>
    </xf>
    <xf numFmtId="181" fontId="0" fillId="0" borderId="0" xfId="0" applyNumberFormat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178" fontId="1" fillId="7" borderId="8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8" borderId="1" xfId="0" applyNumberFormat="1" applyFont="1" applyFill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4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179" fontId="1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78" fontId="8" fillId="4" borderId="1" xfId="1" applyNumberFormat="1" applyFont="1" applyFill="1" applyBorder="1" applyAlignment="1"/>
    <xf numFmtId="178" fontId="1" fillId="9" borderId="6" xfId="0" applyNumberFormat="1" applyFont="1" applyFill="1" applyBorder="1" applyAlignment="1">
      <alignment horizontal="center"/>
    </xf>
    <xf numFmtId="178" fontId="1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8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81" fontId="8" fillId="0" borderId="1" xfId="1" applyNumberFormat="1" applyFont="1" applyBorder="1" applyAlignment="1"/>
    <xf numFmtId="1" fontId="8" fillId="0" borderId="1" xfId="1" applyNumberFormat="1" applyFont="1" applyBorder="1" applyAlignment="1"/>
    <xf numFmtId="178" fontId="8" fillId="0" borderId="1" xfId="1" applyNumberFormat="1" applyFont="1" applyBorder="1" applyAlignment="1"/>
    <xf numFmtId="10" fontId="1" fillId="0" borderId="1" xfId="0" applyNumberFormat="1" applyFont="1" applyBorder="1" applyAlignment="1">
      <alignment horizontal="center"/>
    </xf>
    <xf numFmtId="178" fontId="8" fillId="8" borderId="1" xfId="1" applyNumberFormat="1" applyFont="1" applyFill="1" applyBorder="1" applyAlignment="1"/>
    <xf numFmtId="10" fontId="9" fillId="0" borderId="0" xfId="0" applyNumberFormat="1" applyFont="1" applyAlignment="1">
      <alignment horizontal="center"/>
    </xf>
    <xf numFmtId="0" fontId="8" fillId="7" borderId="1" xfId="1" applyFont="1" applyFill="1" applyBorder="1" applyAlignment="1"/>
    <xf numFmtId="178" fontId="10" fillId="3" borderId="6" xfId="1" applyNumberFormat="1" applyFont="1" applyFill="1" applyBorder="1" applyAlignment="1"/>
    <xf numFmtId="178" fontId="10" fillId="7" borderId="6" xfId="1" applyNumberFormat="1" applyFont="1" applyFill="1" applyBorder="1" applyAlignment="1"/>
    <xf numFmtId="178" fontId="1" fillId="0" borderId="1" xfId="0" applyNumberFormat="1" applyFont="1" applyBorder="1" applyAlignment="1">
      <alignment horizontal="center"/>
    </xf>
    <xf numFmtId="178" fontId="1" fillId="0" borderId="0" xfId="0" applyNumberFormat="1" applyFont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4" applyBorder="1" applyAlignment="1"/>
    <xf numFmtId="2" fontId="0" fillId="0" borderId="1" xfId="0" applyNumberFormat="1" applyBorder="1" applyAlignment="1"/>
    <xf numFmtId="178" fontId="0" fillId="2" borderId="1" xfId="5" applyNumberFormat="1" applyFont="1" applyFill="1" applyBorder="1" applyAlignment="1"/>
    <xf numFmtId="178" fontId="0" fillId="8" borderId="1" xfId="0" applyNumberFormat="1" applyFill="1" applyBorder="1" applyAlignment="1"/>
    <xf numFmtId="180" fontId="0" fillId="0" borderId="1" xfId="0" applyNumberFormat="1" applyBorder="1" applyAlignment="1"/>
  </cellXfs>
  <cellStyles count="11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4 2 14" xfId="7" xr:uid="{3B6D25F8-588D-4E76-91D5-CD6B9DF301E0}"/>
    <cellStyle name="Normal 29" xfId="10" xr:uid="{27001769-76B2-4184-B622-D47F804B720B}"/>
    <cellStyle name="Normal 3" xfId="9" xr:uid="{8C794DDC-0C67-4636-81BE-EF4034782CB3}"/>
    <cellStyle name="Normal 35" xfId="8" xr:uid="{E0AA482E-ACB6-4AD1-8C2D-D71FF6F97077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F4"/>
  <sheetViews>
    <sheetView tabSelected="1" topLeftCell="AN1" workbookViewId="0">
      <selection activeCell="AR8" sqref="AR8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1.28515625" style="3" customWidth="1"/>
    <col min="7" max="7" width="7.5703125" style="3" customWidth="1"/>
    <col min="8" max="8" width="25.28515625" style="3" customWidth="1"/>
    <col min="9" max="9" width="21.42578125" style="3" customWidth="1"/>
    <col min="10" max="10" width="53.140625" style="3" customWidth="1"/>
    <col min="11" max="11" width="18.28515625" style="31" customWidth="1"/>
    <col min="12" max="12" width="38.140625" style="3" customWidth="1"/>
    <col min="13" max="13" width="12.28515625" style="3" customWidth="1"/>
    <col min="14" max="14" width="6.140625" style="3" customWidth="1"/>
    <col min="15" max="15" width="11.85546875" style="3" customWidth="1"/>
    <col min="16" max="16" width="12.85546875" style="3" customWidth="1"/>
    <col min="17" max="17" width="14.7109375" style="35" customWidth="1"/>
    <col min="18" max="18" width="8.7109375" style="3" customWidth="1"/>
    <col min="19" max="19" width="9.7109375" style="6" customWidth="1"/>
    <col min="20" max="20" width="8" style="7" customWidth="1"/>
    <col min="21" max="21" width="12" style="8" customWidth="1"/>
    <col min="22" max="22" width="8.5703125" style="8" customWidth="1"/>
    <col min="23" max="23" width="8.140625" style="8" customWidth="1"/>
    <col min="24" max="24" width="9.42578125" style="3" customWidth="1"/>
    <col min="25" max="25" width="8.140625" style="27" customWidth="1"/>
    <col min="26" max="26" width="8.7109375" style="27" customWidth="1"/>
    <col min="27" max="27" width="7.140625" style="27" customWidth="1"/>
    <col min="28" max="28" width="9" style="7" customWidth="1"/>
    <col min="29" max="29" width="6.28515625" style="10" customWidth="1"/>
    <col min="30" max="30" width="10" style="29" customWidth="1"/>
    <col min="31" max="31" width="9.85546875" style="10" customWidth="1"/>
    <col min="32" max="32" width="7.85546875" style="3" customWidth="1"/>
    <col min="33" max="33" width="8.85546875" style="8" customWidth="1"/>
    <col min="34" max="34" width="12" style="3" customWidth="1"/>
    <col min="35" max="35" width="8.42578125" style="11" customWidth="1"/>
    <col min="36" max="36" width="9" style="8" customWidth="1"/>
    <col min="37" max="37" width="7.85546875" style="11" customWidth="1"/>
    <col min="38" max="38" width="5.85546875" style="8" customWidth="1"/>
    <col min="39" max="40" width="9.5703125" style="11" customWidth="1"/>
    <col min="41" max="41" width="10" style="8" customWidth="1"/>
    <col min="42" max="42" width="9.5703125" style="8" customWidth="1"/>
    <col min="43" max="43" width="9.42578125" style="8" customWidth="1"/>
    <col min="44" max="44" width="7.140625" style="11" customWidth="1"/>
    <col min="45" max="45" width="7.85546875" style="11" customWidth="1"/>
    <col min="46" max="46" width="9.5703125" style="8" customWidth="1"/>
    <col min="47" max="47" width="8.140625" style="8" customWidth="1"/>
    <col min="48" max="48" width="9.140625" style="3" customWidth="1"/>
    <col min="49" max="50" width="9.140625" style="3"/>
    <col min="51" max="51" width="10.140625" style="8" customWidth="1"/>
    <col min="52" max="52" width="10" style="8" customWidth="1"/>
    <col min="53" max="53" width="9.140625" style="8"/>
    <col min="54" max="55" width="10.140625" style="3" bestFit="1" customWidth="1"/>
    <col min="56" max="56" width="10.140625" style="3" customWidth="1"/>
    <col min="57" max="58" width="11.140625" style="3" bestFit="1" customWidth="1"/>
    <col min="59" max="59" width="11.5703125" style="3" bestFit="1" customWidth="1"/>
    <col min="60" max="16384" width="9.140625" style="3"/>
  </cols>
  <sheetData>
    <row r="1" spans="1:58" ht="18.600000000000001" customHeight="1">
      <c r="D1" s="22"/>
      <c r="E1" s="22"/>
      <c r="F1" s="4"/>
      <c r="G1" s="5"/>
      <c r="I1" s="26" t="s">
        <v>63</v>
      </c>
      <c r="V1" s="23" t="s">
        <v>5</v>
      </c>
      <c r="X1" s="5"/>
      <c r="AM1" s="28"/>
      <c r="AO1" s="8" t="s">
        <v>58</v>
      </c>
      <c r="AR1" s="24" t="s">
        <v>58</v>
      </c>
      <c r="AT1" s="9"/>
      <c r="AU1" s="3"/>
      <c r="AV1" s="8"/>
      <c r="AW1" s="8"/>
      <c r="AY1" s="9" t="s">
        <v>65</v>
      </c>
      <c r="AZ1" s="3"/>
      <c r="BA1" s="3"/>
    </row>
    <row r="2" spans="1:58">
      <c r="F2" s="25" t="s">
        <v>60</v>
      </c>
      <c r="H2" s="25" t="s">
        <v>60</v>
      </c>
      <c r="I2" s="25" t="s">
        <v>60</v>
      </c>
      <c r="J2" s="25" t="s">
        <v>60</v>
      </c>
      <c r="K2" s="25" t="s">
        <v>60</v>
      </c>
      <c r="L2" s="25" t="s">
        <v>60</v>
      </c>
      <c r="M2" s="25" t="s">
        <v>60</v>
      </c>
      <c r="R2" s="25" t="s">
        <v>60</v>
      </c>
      <c r="S2" s="38" t="s">
        <v>6</v>
      </c>
      <c r="T2" s="38"/>
      <c r="U2" s="38"/>
      <c r="V2" s="38"/>
      <c r="W2" s="38"/>
      <c r="X2" s="39" t="s">
        <v>7</v>
      </c>
      <c r="Y2" s="39"/>
      <c r="Z2" s="39"/>
      <c r="AA2" s="39"/>
      <c r="AB2" s="39"/>
      <c r="AC2" s="39"/>
      <c r="AD2" s="39"/>
      <c r="AE2" s="39"/>
      <c r="AF2" s="39"/>
      <c r="AG2" s="40"/>
      <c r="AH2" s="41" t="s">
        <v>8</v>
      </c>
      <c r="AI2" s="41"/>
      <c r="AJ2" s="41"/>
      <c r="AK2" s="42" t="s">
        <v>9</v>
      </c>
      <c r="AL2" s="43"/>
      <c r="AM2" s="43"/>
      <c r="AN2" s="43"/>
      <c r="AO2" s="43"/>
      <c r="AP2" s="43"/>
      <c r="AQ2" s="43"/>
      <c r="AR2" s="43"/>
      <c r="AS2" s="43"/>
      <c r="AT2" s="43"/>
      <c r="AU2" s="44"/>
      <c r="AV2" s="45" t="s">
        <v>10</v>
      </c>
      <c r="AW2" s="46"/>
      <c r="AX2" s="47"/>
      <c r="AY2" s="32"/>
      <c r="AZ2" s="12"/>
      <c r="BA2" s="13"/>
      <c r="BB2" s="12"/>
      <c r="BC2" s="12"/>
      <c r="BD2" s="8"/>
    </row>
    <row r="3" spans="1:58" s="76" customFormat="1" ht="68.099999999999994" customHeight="1">
      <c r="A3" s="49" t="s">
        <v>11</v>
      </c>
      <c r="B3" s="49" t="s">
        <v>12</v>
      </c>
      <c r="C3" s="50" t="s">
        <v>13</v>
      </c>
      <c r="D3" s="51" t="s">
        <v>0</v>
      </c>
      <c r="E3" s="51" t="s">
        <v>2</v>
      </c>
      <c r="F3" s="52" t="s">
        <v>57</v>
      </c>
      <c r="G3" s="50" t="s">
        <v>14</v>
      </c>
      <c r="H3" s="53" t="s">
        <v>15</v>
      </c>
      <c r="I3" s="54" t="s">
        <v>61</v>
      </c>
      <c r="J3" s="53" t="s">
        <v>16</v>
      </c>
      <c r="K3" s="54" t="s">
        <v>64</v>
      </c>
      <c r="L3" s="53" t="s">
        <v>17</v>
      </c>
      <c r="M3" s="53" t="s">
        <v>18</v>
      </c>
      <c r="N3" s="50" t="s">
        <v>19</v>
      </c>
      <c r="O3" s="50" t="s">
        <v>67</v>
      </c>
      <c r="P3" s="50" t="s">
        <v>20</v>
      </c>
      <c r="Q3" s="55" t="s">
        <v>21</v>
      </c>
      <c r="R3" s="54" t="s">
        <v>62</v>
      </c>
      <c r="S3" s="56" t="s">
        <v>22</v>
      </c>
      <c r="T3" s="57" t="s">
        <v>23</v>
      </c>
      <c r="U3" s="58" t="s">
        <v>24</v>
      </c>
      <c r="V3" s="59" t="s">
        <v>25</v>
      </c>
      <c r="W3" s="60" t="s">
        <v>26</v>
      </c>
      <c r="X3" s="61" t="s">
        <v>1</v>
      </c>
      <c r="Y3" s="62" t="s">
        <v>27</v>
      </c>
      <c r="Z3" s="62" t="s">
        <v>28</v>
      </c>
      <c r="AA3" s="62" t="s">
        <v>29</v>
      </c>
      <c r="AB3" s="63" t="s">
        <v>30</v>
      </c>
      <c r="AC3" s="64" t="s">
        <v>31</v>
      </c>
      <c r="AD3" s="65" t="s">
        <v>32</v>
      </c>
      <c r="AE3" s="66" t="s">
        <v>33</v>
      </c>
      <c r="AF3" s="49" t="s">
        <v>34</v>
      </c>
      <c r="AG3" s="67" t="s">
        <v>35</v>
      </c>
      <c r="AH3" s="49" t="s">
        <v>36</v>
      </c>
      <c r="AI3" s="68" t="s">
        <v>37</v>
      </c>
      <c r="AJ3" s="69" t="s">
        <v>38</v>
      </c>
      <c r="AK3" s="68" t="s">
        <v>39</v>
      </c>
      <c r="AL3" s="67" t="s">
        <v>40</v>
      </c>
      <c r="AM3" s="70" t="s">
        <v>41</v>
      </c>
      <c r="AN3" s="67" t="s">
        <v>42</v>
      </c>
      <c r="AO3" s="61" t="s">
        <v>43</v>
      </c>
      <c r="AP3" s="68" t="s">
        <v>44</v>
      </c>
      <c r="AQ3" s="67" t="s">
        <v>45</v>
      </c>
      <c r="AR3" s="61" t="s">
        <v>46</v>
      </c>
      <c r="AS3" s="68" t="s">
        <v>47</v>
      </c>
      <c r="AT3" s="67" t="s">
        <v>48</v>
      </c>
      <c r="AU3" s="67" t="s">
        <v>49</v>
      </c>
      <c r="AV3" s="71" t="s">
        <v>50</v>
      </c>
      <c r="AW3" s="71" t="s">
        <v>51</v>
      </c>
      <c r="AX3" s="72" t="s">
        <v>52</v>
      </c>
      <c r="AY3" s="73" t="s">
        <v>66</v>
      </c>
      <c r="AZ3" s="49" t="s">
        <v>53</v>
      </c>
      <c r="BA3" s="49" t="s">
        <v>54</v>
      </c>
      <c r="BB3" s="74" t="s">
        <v>55</v>
      </c>
      <c r="BC3" s="74" t="s">
        <v>56</v>
      </c>
      <c r="BD3" s="75"/>
    </row>
    <row r="4" spans="1:58" ht="45">
      <c r="A4" s="14">
        <v>7</v>
      </c>
      <c r="B4" s="1"/>
      <c r="C4" s="1"/>
      <c r="D4" s="77" t="s">
        <v>4</v>
      </c>
      <c r="E4" s="1"/>
      <c r="F4" s="77" t="s">
        <v>3</v>
      </c>
      <c r="G4" s="77"/>
      <c r="H4" s="78" t="s">
        <v>69</v>
      </c>
      <c r="I4" s="78" t="s">
        <v>69</v>
      </c>
      <c r="J4" s="78" t="s">
        <v>72</v>
      </c>
      <c r="K4" s="79" t="s">
        <v>70</v>
      </c>
      <c r="L4" s="34" t="s">
        <v>76</v>
      </c>
      <c r="M4" s="34" t="s">
        <v>77</v>
      </c>
      <c r="N4" s="36" t="s">
        <v>74</v>
      </c>
      <c r="O4" s="36" t="s">
        <v>73</v>
      </c>
      <c r="P4" s="48" t="s">
        <v>75</v>
      </c>
      <c r="Q4" s="37"/>
      <c r="R4" s="77" t="s">
        <v>59</v>
      </c>
      <c r="S4" s="15"/>
      <c r="T4" s="80"/>
      <c r="U4" s="81"/>
      <c r="V4" s="17"/>
      <c r="W4" s="82"/>
      <c r="X4" s="78" t="s">
        <v>68</v>
      </c>
      <c r="Y4" s="83">
        <v>73</v>
      </c>
      <c r="Z4" s="83">
        <v>43</v>
      </c>
      <c r="AA4" s="83">
        <v>58</v>
      </c>
      <c r="AB4" s="16"/>
      <c r="AC4" s="13">
        <v>1</v>
      </c>
      <c r="AD4" s="30">
        <f t="shared" ref="AD4" si="0">IF(Y4="","",Y4*Z4*AA4/1000000)</f>
        <v>0.182</v>
      </c>
      <c r="AE4" s="18">
        <f t="shared" ref="AE4" si="1">IF(AC4="","",65/AD4*AC4)</f>
        <v>357</v>
      </c>
      <c r="AF4" s="1"/>
      <c r="AG4" s="19">
        <f t="shared" ref="AG4" si="2">IF(ISERROR(AF4/AE4),"",AF4/AE4)</f>
        <v>0</v>
      </c>
      <c r="AH4" s="78" t="s">
        <v>71</v>
      </c>
      <c r="AI4" s="20"/>
      <c r="AJ4" s="19">
        <f t="shared" ref="AJ4" si="3">IF(ISERROR(V4*AI4),"",V4*AI4)</f>
        <v>0</v>
      </c>
      <c r="AK4" s="20"/>
      <c r="AL4" s="19">
        <f t="shared" ref="AL4" si="4">IF(ISERROR(AX4*AK4),"",AX4*AK4)</f>
        <v>0</v>
      </c>
      <c r="AM4" s="20"/>
      <c r="AN4" s="19">
        <f t="shared" ref="AN4" si="5">IF(ISERROR(AX4*AM4),"",AX4*AM4)</f>
        <v>0</v>
      </c>
      <c r="AO4" s="1"/>
      <c r="AP4" s="20"/>
      <c r="AQ4" s="19">
        <f t="shared" ref="AQ4" si="6">IF(ISERROR(AX4*AP4),"",AX4*AP4)</f>
        <v>0</v>
      </c>
      <c r="AR4" s="12"/>
      <c r="AS4" s="20"/>
      <c r="AT4" s="19">
        <f t="shared" ref="AT4" si="7">IF(ISERROR(AX4*AS4),"",AX4*AS4)</f>
        <v>0</v>
      </c>
      <c r="AU4" s="19">
        <f t="shared" ref="AU4" si="8">IF(ISERROR(AL4+AN4+AQ4+AT4),"",AL4+AN4+AQ4+AT4)</f>
        <v>0</v>
      </c>
      <c r="AV4" s="19">
        <f t="shared" ref="AV4" si="9">IF(ISERROR(V4+AU4),"",V4+AU4)</f>
        <v>0</v>
      </c>
      <c r="AW4" s="21">
        <f t="shared" ref="AW4" si="10">IF(ISERROR((AX4-AV4)/AX4),"",(AX4-AV4)/AX4)</f>
        <v>1</v>
      </c>
      <c r="AX4" s="19">
        <v>76.64</v>
      </c>
      <c r="AY4" s="12">
        <v>76.64</v>
      </c>
      <c r="AZ4" s="12"/>
      <c r="BA4" s="13"/>
      <c r="BB4" s="19">
        <f t="shared" ref="BB4" si="11">IF(ISERROR(AV4*BA4),"",AV4*BA4)</f>
        <v>0</v>
      </c>
      <c r="BC4" s="19">
        <f t="shared" ref="BC4" si="12">IF(ISERROR(AX4*BA4),"",AX4*BA4)</f>
        <v>0</v>
      </c>
      <c r="BD4" s="8"/>
      <c r="BE4" s="5"/>
      <c r="BF4" s="33"/>
    </row>
  </sheetData>
  <sheetProtection insertRows="0" deleteRows="0" sort="0"/>
  <protectedRanges>
    <protectedRange sqref="E4:J4 AZ3 O4 AM3:AN3 A5:J131 P5:AU131 BA4 Q4:AX4 A4:C4 L4:N131" name="Range1"/>
    <protectedRange sqref="K4:K138" name="Range1_1"/>
    <protectedRange sqref="AY4:AY133" name="Range1_2"/>
    <protectedRange sqref="O5:O133" name="Range1_3"/>
    <protectedRange sqref="D4" name="Range1_4"/>
  </protectedRanges>
  <mergeCells count="5">
    <mergeCell ref="S2:W2"/>
    <mergeCell ref="X2:AG2"/>
    <mergeCell ref="AH2:AJ2"/>
    <mergeCell ref="AK2:AU2"/>
    <mergeCell ref="AV2:AX2"/>
  </mergeCell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5B5675-627F-44FF-8E56-11613DCE8A38}">
          <x14:formula1>
            <xm:f>#REF!</xm:f>
          </x14:formula1>
          <xm:sqref>R4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AZ4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E4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2026-03-16T01:57:39Z</dcterms:modified>
</cp:coreProperties>
</file>