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">[1]Flow!$AB$27:$AB$28,[1]Flow!$AB$39:$AB$43,[1]Flow!$AB$64:$AB$65,[1]Flow!$AB$93:$AB$94,[1]Flow!$AB$103:$AB$105,[1]Flow!$AB$116:$AB$117</definedName>
    <definedName name="ACC">#REF!</definedName>
    <definedName name="ACCESSORIES">#REF!</definedName>
    <definedName name="Acol">#REF!</definedName>
    <definedName name="AD">'[2]other data'!$T$2:$T$5</definedName>
    <definedName name="ALLOCATE">[3]comments!$F$3:$F$21</definedName>
    <definedName name="ALLOCATION">#REF!</definedName>
    <definedName name="amazon">#REF!</definedName>
    <definedName name="Artwork">#REF!</definedName>
    <definedName name="as">'[4]1-Import Product Data Sheet'!$X$2</definedName>
    <definedName name="AssortedSKU_Range">#REF!</definedName>
    <definedName name="ATotalsPos">#REF!</definedName>
    <definedName name="Banner">'[5]Hardline Drop down'!$H$5:$H$9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'[6]BIAB OCT 00'!$A$5:$AB$70</definedName>
    <definedName name="BIG_IDEAS">#REF!</definedName>
    <definedName name="bigidea">[7]Lists!$I$6:$I$29</definedName>
    <definedName name="Blankets_Throws">#REF!</definedName>
    <definedName name="bluedec">'[6]BLUE DEC BED OCT 00'!$A$5:$AB$97</definedName>
    <definedName name="bluesheet">'[6]BLUE SHEETS OCT 00'!$A$5:$AC$150</definedName>
    <definedName name="BRAND">[8]LIST!$D$2:$D$7</definedName>
    <definedName name="Branded">[7]Lists!$F$6:$F$38</definedName>
    <definedName name="brands">'[2]other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[9]calendar!$A$1:$B$62</definedName>
    <definedName name="Case_Freight_Range">#REF!</definedName>
    <definedName name="CATEGORY">[10]Sheet1!$DW$2:$DW$3</definedName>
    <definedName name="categoryfinal">'[11]Import Quote Sheet'!$A$90:$A$190</definedName>
    <definedName name="cc">#REF!</definedName>
    <definedName name="CFSCY">#REF!</definedName>
    <definedName name="CG">[12]BL!$A$4:$A$874</definedName>
    <definedName name="chargeback">'[2]other data'!$B$2:$B$6</definedName>
    <definedName name="CLIMATE">#REF!</definedName>
    <definedName name="close">#REF!</definedName>
    <definedName name="CLOSING">#REF!</definedName>
    <definedName name="COLOR">#REF!</definedName>
    <definedName name="COLOR_FAMILY">#REF!</definedName>
    <definedName name="colour">[10]Sheet1!$EH$2:$EH$3</definedName>
    <definedName name="CONCEPT1">'[13]concept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stCol">#REF!</definedName>
    <definedName name="countries">'[2]other data'!$I$3:$I$249</definedName>
    <definedName name="country">#REF!</definedName>
    <definedName name="crs">'[14]SUBCATS INTERNAL USE'!$A$3:$C$1000</definedName>
    <definedName name="Cycle">[7]Lists!$E$6:$E$30</definedName>
    <definedName name="d">#REF!</definedName>
    <definedName name="data">[15]DATA!$D:$IV</definedName>
    <definedName name="_xlnm.Database">#REF!</definedName>
    <definedName name="datasl">#REF!</definedName>
    <definedName name="datastore">#REF!</definedName>
    <definedName name="DATAZONE">#REF!</definedName>
    <definedName name="DDD">#REF!</definedName>
    <definedName name="DDEmsg">#REF!</definedName>
    <definedName name="dealPricing_Range">#REF!</definedName>
    <definedName name="Decorative_Accessories">#REF!</definedName>
    <definedName name="Decorative_Pillows_Inserts_Covers">#REF!</definedName>
    <definedName name="del">'[14]SUBCATS INTERNAL USE'!$G$2:$H$512</definedName>
    <definedName name="den">[7]Lists!$L$6:$L$29</definedName>
    <definedName name="Description1_Range">#REF!</definedName>
    <definedName name="Description2_Range">#REF!</definedName>
    <definedName name="DesignStrat">[16]Info!$F$3:$F$5</definedName>
    <definedName name="DESTINATIONPORT">#REF!</definedName>
    <definedName name="DIAMETER">#REF!</definedName>
    <definedName name="diffgrp">'[2]diff group head'!$A$2:$A$47</definedName>
    <definedName name="DIFFS">'[2]other data'!$AF$2:$AF$13</definedName>
    <definedName name="division">'[17]X-PORTS'!$K$4:$K$12</definedName>
    <definedName name="Division1">'[5]Hardline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[18]Costs!$J$11</definedName>
    <definedName name="FABRIC_WEIGHT">#REF!</definedName>
    <definedName name="FASHION">[8]LIST!$E$2:$E$7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>'[11]Import Quote Sheet'!$B$90:$B$123</definedName>
    <definedName name="Flash">#REF!</definedName>
    <definedName name="foam">[10]Sheet1!$EC$2:$EC$3</definedName>
    <definedName name="FOBCostPerPiece">#REF!</definedName>
    <definedName name="FOBPORT">#REF!</definedName>
    <definedName name="fourdec">'[6]4 STAR DEC BED OCT 00'!$A$5:$AB$143</definedName>
    <definedName name="foursheet">'[6]4 STAR SHEETS OCT 00'!$A$5:$AC$190</definedName>
    <definedName name="freight">'[2]other data'!$AC$3:$AC$14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[19]GRID!$C$6:$Q$17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[2]hangers!$B$3:$B$42</definedName>
    <definedName name="hanger2">[2]hangers!$G$3:$G$42</definedName>
    <definedName name="HOLIDAY">#REF!</definedName>
    <definedName name="Home_Décor">#REF!</definedName>
    <definedName name="Home_Décor.">#REF!</definedName>
    <definedName name="INITIALBUY">[8]LIST!$G$2:$G$7</definedName>
    <definedName name="ITEMLIST">'[20]ITEM LIST'!$A$1:$H$850</definedName>
    <definedName name="juvenile">'[6]JUVENILE OCT 00'!$A$6:$AB$68</definedName>
    <definedName name="KD">[10]Sheet1!$DS$2:$DS$2</definedName>
    <definedName name="Kids_Bath">#REF!</definedName>
    <definedName name="Kids_or_Teen">#REF!</definedName>
    <definedName name="KIDSBATH">#REF!</definedName>
    <definedName name="KOHLSQ">#REF!</definedName>
    <definedName name="LicensedProduct_Range">#REF!</definedName>
    <definedName name="LIFESTYLE">#REF!</definedName>
    <definedName name="Lighting_or_Candleholders">#REF!</definedName>
    <definedName name="LOCALIZATION__PRICEPOINT">#REF!</definedName>
    <definedName name="loctype">'[2]other data'!$BN$2:$BN$6</definedName>
    <definedName name="M">[10]Sheet1!$EA$2:$EA$3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ffice">'[5]Hardline Drop down'!$C$5:$C$21</definedName>
    <definedName name="ORDERTYPE">'[2]other data'!$AN$2:$AN$6</definedName>
    <definedName name="OTB">'[2]other data'!$R$2:$R$14</definedName>
    <definedName name="Outdoor">#REF!</definedName>
    <definedName name="OwnedCol">#REF!</definedName>
    <definedName name="PACK">[10]Sheet1!$EE$2:$EE$3</definedName>
    <definedName name="PACK_SET">#REF!</definedName>
    <definedName name="PackageType">'[4]1-Import Product Data Sheet'!$L$102:$L$131</definedName>
    <definedName name="PackCol">#REF!</definedName>
    <definedName name="PATTERN">#REF!</definedName>
    <definedName name="PAYMENTTERMS">#REF!</definedName>
    <definedName name="PDQList">'[4]1-Import Product Data Sheet'!$AR$1:$AR$24</definedName>
    <definedName name="Pet_Care">#REF!</definedName>
    <definedName name="Pillow_Shams">#REF!</definedName>
    <definedName name="Pillowcases">#REF!</definedName>
    <definedName name="PkgFormat">[16]Info!$E$2:$E$49</definedName>
    <definedName name="PO_BUY_TYPE">#REF!</definedName>
    <definedName name="po_type">'[2]other data'!$AU$2:$AU$11</definedName>
    <definedName name="PORT_IFF">[21]a!$A$10:$B$35</definedName>
    <definedName name="ports">'[17]X-PORTS'!$D$4:$D$33</definedName>
    <definedName name="PortSeq">'[4]1-Import Product Data Sheet'!$U$2</definedName>
    <definedName name="PortSeqLCL">#REF!</definedName>
    <definedName name="POtype">#REF!</definedName>
    <definedName name="Preticketed_Range">#REF!</definedName>
    <definedName name="PrevBuy">'[4]1-Import Product Data Sheet'!$AR$26:$AR$27</definedName>
    <definedName name="PRICE">[8]LIST!$B$2:$B$6</definedName>
    <definedName name="Prints">#REF!</definedName>
    <definedName name="ProfileDesc">#REF!</definedName>
    <definedName name="QSFOB">[22]Q1!$C$38</definedName>
    <definedName name="QUEENIE">#REF!</definedName>
    <definedName name="QUEUING">#REF!</definedName>
    <definedName name="QUEUING_ITEMS">#REF!</definedName>
    <definedName name="Quilts">#REF!</definedName>
    <definedName name="RateSeq">'[4]1-Import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'[14]DOMESTIC Worksheet'!$AG$3:$AG$12</definedName>
    <definedName name="runnum">'[2]other data'!$BI$2:$BI$18</definedName>
    <definedName name="scalenum">'[2]other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'[6]SHEETS OCT 00'!$A$6:$AC$102</definedName>
    <definedName name="Sheets_Full_Queen_King">#REF!</definedName>
    <definedName name="Sheets_Twin">#REF!</definedName>
    <definedName name="SHIPTO">#REF!</definedName>
    <definedName name="Shower_Curtains">#REF!</definedName>
    <definedName name="silverdec">'[6]SILVER DEC OCT 00'!$A$5:$AC$102</definedName>
    <definedName name="silversheet">'[6]SILVER SHEETS OCT 00'!$A$6:$AC$129</definedName>
    <definedName name="SIZE">#REF!</definedName>
    <definedName name="size1">#REF!</definedName>
    <definedName name="size1a">#REF!</definedName>
    <definedName name="sjh_dh">#REF!</definedName>
    <definedName name="Slipcovers_Chair_Pads">#REF!</definedName>
    <definedName name="Slipcovers_Chair_Pads.">#REF!</definedName>
    <definedName name="SPECIAL">[2]comments!$B$3:$B$54</definedName>
    <definedName name="SPECIAL_PROCESSING">#REF!</definedName>
    <definedName name="ssn_code">'[2]other data'!$AQ$2:$AQ$110</definedName>
    <definedName name="ssn_phase">'[2]other data'!$AS$2:$AS$83</definedName>
    <definedName name="STANDARD">#REF!</definedName>
    <definedName name="StoreCount">#REF!</definedName>
    <definedName name="StoreGrid0">#REF!</definedName>
    <definedName name="stuff">#REF!</definedName>
    <definedName name="suggestedMessage_Range">#REF!</definedName>
    <definedName name="SUPPLIER">'[2]vendor info'!$A$4:$A$400</definedName>
    <definedName name="TargetCol">#REF!</definedName>
    <definedName name="TBJ">'[2]other data'!$AK$2:$AK$10</definedName>
    <definedName name="TERMS">'[2]other data'!$P$2:$P$7</definedName>
    <definedName name="TESTING">#REF!</definedName>
    <definedName name="TEXTILE_ITEM">#REF!</definedName>
    <definedName name="THEME">#REF!</definedName>
    <definedName name="THREAD_COUNT">#REF!</definedName>
    <definedName name="TICKET">[2]tickets!$B$3:$B$27</definedName>
    <definedName name="ticket2">[2]tickets!$G$3:$G$27</definedName>
    <definedName name="TICKETTYPE">#REF!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els_Bath_Sheets">#REF!</definedName>
    <definedName name="TREATMENT">#REF!</definedName>
    <definedName name="UDA3A">'[2]other data'!$AY$2:$AY$4</definedName>
    <definedName name="UDA3B">'[2]other data'!$AZ$2:$AZ$6</definedName>
    <definedName name="UNIT">[10]Sheet1!$EF$2:$EF$3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User1Col">#REF!</definedName>
    <definedName name="User3Col">#REF!</definedName>
    <definedName name="USPORTS">'[17]X-PORTS'!$I$5:$I$7</definedName>
    <definedName name="VENDOR_INFO">#REF!</definedName>
    <definedName name="VendorType">'[5]Hardline Drop down'!$F$5:$F$8</definedName>
    <definedName name="VGAssign">#REF!</definedName>
    <definedName name="WAREHOUSE">'[2]other data'!$BL$2:$BL$24</definedName>
    <definedName name="WEB_SIZE_CHART">#REF!</definedName>
    <definedName name="Window_Treatments_Hardware_Accessories">#REF!</definedName>
    <definedName name="Window_Treatments_Hardware_Accessories.">#REF!</definedName>
    <definedName name="wood">[10]Sheet1!$EG$2:$EG$3</definedName>
    <definedName name="World1">[7]Lists!$H$6:$H$29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>'[2]other data'!$BB$2:$BB$5</definedName>
    <definedName name="YNES">'[2]other data'!$BR$2:$BR$6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3" i="8" l="1"/>
  <c r="AU3" i="8"/>
  <c r="AR3" i="8"/>
  <c r="AO3" i="8"/>
  <c r="AN3" i="8"/>
  <c r="AL3" i="8"/>
  <c r="AJ3" i="8"/>
  <c r="AA3" i="8"/>
  <c r="AB3" i="8" s="1"/>
  <c r="AD3" i="8" s="1"/>
  <c r="AG3" i="8"/>
  <c r="AO2" i="8"/>
  <c r="AU2" i="8"/>
  <c r="AR2" i="8"/>
  <c r="AN2" i="8"/>
  <c r="AL2" i="8"/>
  <c r="AJ2" i="8"/>
  <c r="AA2" i="8"/>
  <c r="AB2" i="8" s="1"/>
  <c r="AD2" i="8" s="1"/>
  <c r="AV3" i="8" l="1"/>
  <c r="AH3" i="8"/>
  <c r="AV2" i="8"/>
  <c r="AG2" i="8"/>
  <c r="AH2" i="8" s="1"/>
  <c r="BB2" i="8"/>
  <c r="AW2" i="8" l="1"/>
  <c r="AX2" i="8" s="1"/>
  <c r="AW3" i="8"/>
  <c r="AX3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K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O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U1" authorId="0" shapeId="0">
      <text>
        <r>
          <rPr>
            <sz val="11"/>
            <rFont val="Calibri"/>
            <family val="2"/>
          </rPr>
          <t>[JLA FOB CA Price Quote]*[Load 2 %]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 $]+[Warehouse Charge $]+[Dropship Charge]+[Load 1 $ (Fashion)]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Z1" authorId="0" shapeId="0">
      <text>
        <r>
          <rPr>
            <sz val="11"/>
            <rFont val="Calibri"/>
            <family val="2"/>
          </rPr>
          <t>[JLA FOB CA Price Quote (Value)]*1.05</t>
        </r>
      </text>
    </comment>
    <comment ref="BB1" authorId="0" shapeId="0">
      <text>
        <r>
          <rPr>
            <sz val="11"/>
            <rFont val="Calibri"/>
            <family val="2"/>
          </rPr>
          <t>([Suggested Retail Price]-[JLA price with drop ship charges])/[Suggested Retail Price]</t>
        </r>
      </text>
    </comment>
  </commentList>
</comments>
</file>

<file path=xl/sharedStrings.xml><?xml version="1.0" encoding="utf-8"?>
<sst xmlns="http://schemas.openxmlformats.org/spreadsheetml/2006/main" count="85" uniqueCount="72">
  <si>
    <t>Brand</t>
  </si>
  <si>
    <t>Package Type</t>
  </si>
  <si>
    <t>Royalty</t>
  </si>
  <si>
    <t>Licensor</t>
  </si>
  <si>
    <t>Normal</t>
  </si>
  <si>
    <t>ELECT BLANKET</t>
  </si>
  <si>
    <t>Woolrich 5%</t>
  </si>
  <si>
    <t>Woolrich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</si>
  <si>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</si>
  <si>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</si>
  <si>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</si>
  <si>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</si>
  <si>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</si>
  <si>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</si>
  <si>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</si>
  <si>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</si>
  <si>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</si>
  <si>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</si>
  <si>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</si>
  <si>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</si>
  <si>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</si>
  <si>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</si>
  <si>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</si>
  <si>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</si>
  <si>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</si>
  <si>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</si>
  <si>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</si>
  <si>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</si>
  <si>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</si>
  <si>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</si>
  <si>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</si>
  <si>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</si>
  <si>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</si>
  <si>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</si>
  <si>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</si>
  <si>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</si>
  <si>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</si>
  <si>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</si>
  <si>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</si>
  <si>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</si>
  <si>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</si>
  <si>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</si>
  <si>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</si>
  <si>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</si>
  <si>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</si>
  <si>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</si>
  <si>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</si>
  <si>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</si>
  <si>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</si>
  <si>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</si>
  <si>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</si>
  <si>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</si>
  <si>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</si>
  <si>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</si>
  <si>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</si>
  <si>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Initial Rollout Forecast</t>
  </si>
  <si>
    <t>Product Category</t>
  </si>
  <si>
    <t>Piece</t>
  </si>
  <si>
    <t>Description-Short</t>
  </si>
  <si>
    <t>Unit of Measure</t>
  </si>
  <si>
    <t>JLA FOB CA/GA Price Quote (Value)</t>
  </si>
  <si>
    <t>50x60''</t>
  </si>
  <si>
    <t>Print Plush to Sherpa</t>
  </si>
  <si>
    <t>Print Plush to Sherpa Heated Throw</t>
  </si>
  <si>
    <t>200gsm print plush to 220gsm Ivory sherpa</t>
  </si>
  <si>
    <t>6301.10.0000</t>
  </si>
  <si>
    <t>Heated DA</t>
  </si>
  <si>
    <t>Print plush to sherpa Heated Throw, 12 setting controller, PVC bag + insert, 1pc per carton</t>
  </si>
  <si>
    <t>Grey Cozy Sheep</t>
  </si>
  <si>
    <t>Blue Cozy Sheep</t>
  </si>
  <si>
    <t>WR54-4137</t>
    <phoneticPr fontId="12" type="noConversion"/>
  </si>
  <si>
    <t>WR54-4138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</si>
</sst>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7" formatCode="_(&quot;$&quot;* #,##0.00_);_(&quot;$&quot;* \(#,##0.00\);_(&quot;$&quot;* &quot;-&quot;??_);_(@_)"/>
    <numFmt numFmtId="178" formatCode="&quot;$&quot;#,##0.00"/>
    <numFmt numFmtId="179" formatCode="[$¥-478]#,##0.00"/>
    <numFmt numFmtId="180" formatCode="0.0"/>
    <numFmt numFmtId="181" formatCode="0.0%"/>
    <numFmt numFmtId="182" formatCode="_ &quot;￥&quot;* #,##0.00_ ;_ &quot;￥&quot;* \-#,##0.00_ ;_ &quot;￥&quot;* &quot;-&quot;??_ ;_ @_ "/>
    <numFmt numFmtId="185" formatCode="[$￥-804]#,##0.00;[Red][$￥-804]#,##0.00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等线"/>
      <family val="1"/>
      <scheme val="minor"/>
    </font>
    <font>
      <sz val="11"/>
      <color theme="1"/>
      <name val="等线"/>
      <family val="3"/>
      <charset val="134"/>
      <scheme val="minor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9">
    <xf numFmtId="0" fontId="0" fillId="0" borderId="0"/>
    <xf numFmtId="0" fontId="3" fillId="0" borderId="0"/>
    <xf numFmtId="0" fontId="3" fillId="0" borderId="0"/>
    <xf numFmtId="0" fontId="3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85" fontId="10" fillId="0" borderId="0"/>
    <xf numFmtId="185" fontId="11" fillId="0" borderId="0"/>
    <xf numFmtId="9" fontId="3" fillId="0" borderId="0" applyFont="0" applyFill="0" applyBorder="0" applyAlignment="0" applyProtection="0"/>
  </cellStyleXfs>
  <cellXfs count="53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179" fontId="1" fillId="3" borderId="1" xfId="0" applyNumberFormat="1" applyFont="1" applyFill="1" applyBorder="1" applyAlignment="1">
      <alignment horizontal="center" wrapText="1"/>
    </xf>
    <xf numFmtId="2" fontId="1" fillId="3" borderId="1" xfId="0" applyNumberFormat="1" applyFont="1" applyFill="1" applyBorder="1" applyAlignment="1">
      <alignment horizontal="center" wrapText="1"/>
    </xf>
    <xf numFmtId="178" fontId="6" fillId="3" borderId="1" xfId="1" applyNumberFormat="1" applyFont="1" applyFill="1" applyBorder="1" applyAlignment="1">
      <alignment wrapText="1"/>
    </xf>
    <xf numFmtId="178" fontId="1" fillId="6" borderId="2" xfId="0" applyNumberFormat="1" applyFont="1" applyFill="1" applyBorder="1" applyAlignment="1">
      <alignment horizontal="center" wrapText="1"/>
    </xf>
    <xf numFmtId="178" fontId="1" fillId="3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6" fillId="0" borderId="1" xfId="1" applyNumberFormat="1" applyFont="1" applyBorder="1" applyAlignment="1">
      <alignment wrapText="1"/>
    </xf>
    <xf numFmtId="1" fontId="6" fillId="0" borderId="1" xfId="1" applyNumberFormat="1" applyFont="1" applyBorder="1" applyAlignment="1">
      <alignment wrapText="1"/>
    </xf>
    <xf numFmtId="178" fontId="6" fillId="0" borderId="1" xfId="1" applyNumberFormat="1" applyFont="1" applyBorder="1" applyAlignment="1">
      <alignment wrapText="1"/>
    </xf>
    <xf numFmtId="10" fontId="1" fillId="0" borderId="1" xfId="0" applyNumberFormat="1" applyFont="1" applyBorder="1" applyAlignment="1">
      <alignment horizontal="center" wrapText="1"/>
    </xf>
    <xf numFmtId="178" fontId="6" fillId="4" borderId="1" xfId="1" applyNumberFormat="1" applyFont="1" applyFill="1" applyBorder="1" applyAlignment="1">
      <alignment wrapText="1"/>
    </xf>
    <xf numFmtId="10" fontId="6" fillId="4" borderId="1" xfId="1" applyNumberFormat="1" applyFont="1" applyFill="1" applyBorder="1" applyAlignment="1">
      <alignment wrapText="1"/>
    </xf>
    <xf numFmtId="0" fontId="7" fillId="4" borderId="1" xfId="0" applyFont="1" applyFill="1" applyBorder="1" applyAlignment="1">
      <alignment horizontal="center" wrapText="1"/>
    </xf>
    <xf numFmtId="178" fontId="1" fillId="4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8" fontId="0" fillId="2" borderId="1" xfId="5" applyNumberFormat="1" applyFont="1" applyFill="1" applyBorder="1" applyAlignment="1">
      <alignment wrapText="1"/>
    </xf>
    <xf numFmtId="178" fontId="0" fillId="0" borderId="2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2" fontId="0" fillId="2" borderId="1" xfId="0" applyNumberForma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0" fontId="1" fillId="5" borderId="1" xfId="4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1" fillId="0" borderId="1" xfId="0" applyNumberFormat="1" applyFont="1" applyBorder="1" applyAlignment="1">
      <alignment horizontal="center" wrapText="1"/>
    </xf>
    <xf numFmtId="181" fontId="0" fillId="0" borderId="1" xfId="0" applyNumberFormat="1" applyBorder="1"/>
    <xf numFmtId="0" fontId="2" fillId="0" borderId="1" xfId="0" applyFont="1" applyBorder="1"/>
    <xf numFmtId="178" fontId="5" fillId="0" borderId="1" xfId="0" applyNumberFormat="1" applyFont="1" applyBorder="1" applyAlignment="1">
      <alignment wrapText="1"/>
    </xf>
    <xf numFmtId="0" fontId="0" fillId="5" borderId="1" xfId="0" applyFill="1" applyBorder="1" applyAlignment="1">
      <alignment wrapText="1"/>
    </xf>
    <xf numFmtId="0" fontId="0" fillId="2" borderId="1" xfId="6" applyNumberFormat="1" applyFont="1" applyFill="1" applyBorder="1" applyAlignment="1">
      <alignment wrapText="1"/>
    </xf>
    <xf numFmtId="0" fontId="0" fillId="0" borderId="1" xfId="0" applyNumberFormat="1" applyBorder="1" applyAlignment="1">
      <alignment wrapText="1"/>
    </xf>
    <xf numFmtId="0" fontId="0" fillId="2" borderId="1" xfId="0" applyNumberFormat="1" applyFill="1" applyBorder="1" applyAlignment="1">
      <alignment wrapText="1"/>
    </xf>
    <xf numFmtId="0" fontId="3" fillId="5" borderId="1" xfId="0" applyFont="1" applyFill="1" applyBorder="1"/>
  </cellXfs>
  <cellStyles count="19">
    <cellStyle name="_Fashion Bedding Fall 2012 2" xfId="14"/>
    <cellStyle name="Currency 2" xfId="5"/>
    <cellStyle name="Currency 4 2" xfId="13"/>
    <cellStyle name="Currency 5" xfId="9"/>
    <cellStyle name="Normal 1 2 4" xfId="15"/>
    <cellStyle name="Normal 2" xfId="4"/>
    <cellStyle name="Normal 2 18 2" xfId="1"/>
    <cellStyle name="Normal 2 31" xfId="12"/>
    <cellStyle name="Normal 29" xfId="7"/>
    <cellStyle name="Normal 3" xfId="10"/>
    <cellStyle name="Normal 33" xfId="11"/>
    <cellStyle name="Normal 61" xfId="16"/>
    <cellStyle name="Percent 2" xfId="6"/>
    <cellStyle name="Percent 7" xfId="8"/>
    <cellStyle name="Style 1" xfId="3"/>
    <cellStyle name="百分比 2 2" xfId="18"/>
    <cellStyle name="常规" xfId="0" builtinId="0"/>
    <cellStyle name="常规 18 2" xfId="17"/>
    <cellStyle name="样式 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1</xdr:row>
      <xdr:rowOff>0</xdr:rowOff>
    </xdr:from>
    <xdr:to>
      <xdr:col>1</xdr:col>
      <xdr:colOff>859050</xdr:colOff>
      <xdr:row>1</xdr:row>
      <xdr:rowOff>934720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EE202E9-0F47-6B4E-1C8C-8B491411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8510" y="1327150"/>
          <a:ext cx="794280" cy="92837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45721</xdr:colOff>
      <xdr:row>1</xdr:row>
      <xdr:rowOff>0</xdr:rowOff>
    </xdr:from>
    <xdr:to>
      <xdr:col>1</xdr:col>
      <xdr:colOff>858545</xdr:colOff>
      <xdr:row>1</xdr:row>
      <xdr:rowOff>958850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190C8DA-174F-E825-B96D-66057F0F2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4381" y="2369820"/>
          <a:ext cx="802664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59690</xdr:colOff>
      <xdr:row>1</xdr:row>
      <xdr:rowOff>0</xdr:rowOff>
    </xdr:from>
    <xdr:to>
      <xdr:col>1</xdr:col>
      <xdr:colOff>787358</xdr:colOff>
      <xdr:row>1</xdr:row>
      <xdr:rowOff>908217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53C6CB8-E621-8ED1-EF85-AA7F1BBD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50" y="3505200"/>
          <a:ext cx="735288" cy="901867"/>
        </a:xfrm>
        <a:prstGeom prst="rect">
          <a:avLst/>
        </a:prstGeom>
      </xdr:spPr>
    </xdr:pic>
    <xdr:clientData/>
  </xdr:twoCellAnchor>
  <xdr:twoCellAnchor editAs="oneCell">
    <xdr:from>
      <xdr:col>1</xdr:col>
      <xdr:colOff>105410</xdr:colOff>
      <xdr:row>1</xdr:row>
      <xdr:rowOff>0</xdr:rowOff>
    </xdr:from>
    <xdr:to>
      <xdr:col>1</xdr:col>
      <xdr:colOff>822383</xdr:colOff>
      <xdr:row>1</xdr:row>
      <xdr:rowOff>927100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93D3CEA-CC3D-5CE2-43F1-EC5B608EC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4070" y="4580890"/>
          <a:ext cx="715703" cy="92583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55881</xdr:colOff>
      <xdr:row>1</xdr:row>
      <xdr:rowOff>0</xdr:rowOff>
    </xdr:from>
    <xdr:to>
      <xdr:col>1</xdr:col>
      <xdr:colOff>859893</xdr:colOff>
      <xdr:row>1</xdr:row>
      <xdr:rowOff>1028699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B6399D3-4D25-8D48-1E12-9FC2A772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541" y="5651501"/>
          <a:ext cx="811632" cy="1013459"/>
        </a:xfrm>
        <a:prstGeom prst="rect">
          <a:avLst/>
        </a:prstGeom>
      </xdr:spPr>
    </xdr:pic>
    <xdr:clientData/>
  </xdr:twoCellAnchor>
  <xdr:twoCellAnchor editAs="oneCell">
    <xdr:from>
      <xdr:col>1</xdr:col>
      <xdr:colOff>284481</xdr:colOff>
      <xdr:row>1</xdr:row>
      <xdr:rowOff>8891</xdr:rowOff>
    </xdr:from>
    <xdr:to>
      <xdr:col>1</xdr:col>
      <xdr:colOff>670560</xdr:colOff>
      <xdr:row>1</xdr:row>
      <xdr:rowOff>1049201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2FC39D76-30CB-20A3-9A46-2AB0E1E5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3141" y="6752591"/>
          <a:ext cx="378459" cy="1037770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281941</xdr:colOff>
      <xdr:row>2</xdr:row>
      <xdr:rowOff>99061</xdr:rowOff>
    </xdr:from>
    <xdr:to>
      <xdr:col>1</xdr:col>
      <xdr:colOff>703937</xdr:colOff>
      <xdr:row>2</xdr:row>
      <xdr:rowOff>1103630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D9A98D7B-0B77-1334-0D27-7C3A4A92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1" y="7940041"/>
          <a:ext cx="413106" cy="10045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dingxiaoping\Local%20Settings\Temporary%20Internet%20Files\Content.IE5\K9AN0PEF\files\TARGET\FORMS\TARGET%20QUOTE%20SHEET%20FORMA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beyond%20basic\Documents%20and%20Settings\chenlihui\Local%20Settings\Temporary%20Internet%20Files\OLK9A\Import%20Product%20Data%20Sheet%204%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/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/>
          </cell>
        </row>
        <row r="19">
          <cell r="D19" t="str">
            <v>PAKISTAN KARACHI / PT QASIM - PKKHI</v>
          </cell>
        </row>
        <row r="20">
          <cell r="D20" t="str">
            <v/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/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/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/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Rug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>
        <row r="3">
          <cell r="B3" t="str">
            <v>NO</v>
          </cell>
        </row>
      </sheetData>
      <sheetData sheetId="4">
        <row r="3">
          <cell r="B3">
            <v>479</v>
          </cell>
        </row>
      </sheetData>
      <sheetData sheetId="5">
        <row r="3">
          <cell r="B3" t="str">
            <v>ADVERTISED</v>
          </cell>
          <cell r="F3" t="str">
            <v>ALLOCATE TO STORE BRKDWN</v>
          </cell>
        </row>
        <row r="4">
          <cell r="F4" t="str">
            <v>ATTRIBUTE GROUP</v>
          </cell>
        </row>
        <row r="5">
          <cell r="F5" t="str">
            <v>HISTORY</v>
          </cell>
        </row>
        <row r="6">
          <cell r="F6" t="str">
            <v>LOCATION RESTRICTIONS</v>
          </cell>
        </row>
        <row r="7">
          <cell r="F7" t="str">
            <v>OTHER</v>
          </cell>
        </row>
        <row r="8">
          <cell r="F8" t="str">
            <v>PROFILE</v>
          </cell>
        </row>
        <row r="9">
          <cell r="F9" t="str">
            <v>SIZE SCALE</v>
          </cell>
        </row>
        <row r="10">
          <cell r="F10" t="str">
            <v>THIS IS AN AD STYLE</v>
          </cell>
        </row>
        <row r="11">
          <cell r="F11" t="str">
            <v>TREND</v>
          </cell>
        </row>
        <row r="12">
          <cell r="F12" t="str">
            <v>VENDOR MINIMUMS</v>
          </cell>
        </row>
        <row r="13">
          <cell r="F13" t="str">
            <v>VENDOR PREPACK</v>
          </cell>
        </row>
        <row r="14">
          <cell r="F14" t="str">
            <v>x</v>
          </cell>
        </row>
        <row r="15">
          <cell r="F15" t="str">
            <v>x</v>
          </cell>
        </row>
        <row r="16">
          <cell r="F16" t="str">
            <v>x</v>
          </cell>
        </row>
        <row r="17">
          <cell r="F17" t="str">
            <v>x</v>
          </cell>
        </row>
        <row r="18">
          <cell r="F18" t="str">
            <v>x</v>
          </cell>
        </row>
        <row r="19">
          <cell r="F19" t="str">
            <v>X</v>
          </cell>
        </row>
        <row r="20">
          <cell r="F20" t="str">
            <v>X</v>
          </cell>
        </row>
        <row r="21">
          <cell r="F21" t="str">
            <v>X</v>
          </cell>
        </row>
      </sheetData>
      <sheetData sheetId="6">
        <row r="2">
          <cell r="B2" t="str">
            <v>10% CHARGEBACK IF NOT SHIPPED COMPLETE WITHIN SHIP WINDOW.</v>
          </cell>
        </row>
      </sheetData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</row>
        <row r="103">
          <cell r="L103" t="str">
            <v>•ABNI–Acetate Box No Insert</v>
          </cell>
        </row>
        <row r="104">
          <cell r="L104" t="str">
            <v>•ACCB–Acetate Cover Color Box</v>
          </cell>
        </row>
        <row r="105">
          <cell r="L105" t="str">
            <v>•BB–Brown Box Line Art</v>
          </cell>
        </row>
        <row r="106">
          <cell r="L106" t="str">
            <v>•BBCL–Brown Box with Color Label</v>
          </cell>
        </row>
        <row r="107">
          <cell r="L107" t="str">
            <v>•BC–Blister or Backer Card</v>
          </cell>
        </row>
        <row r="108">
          <cell r="L108" t="str">
            <v>•BWL–Black and White Label</v>
          </cell>
        </row>
        <row r="109">
          <cell r="L109" t="str">
            <v>•BBL–Brown Box line art</v>
          </cell>
        </row>
        <row r="110">
          <cell r="L110" t="str">
            <v>•BWCL–Bulk with Color Label</v>
          </cell>
        </row>
        <row r="111">
          <cell r="L111" t="str">
            <v>•CB–Color Box</v>
          </cell>
        </row>
        <row r="112">
          <cell r="L112" t="str">
            <v>•CBW–Color Box with Window</v>
          </cell>
        </row>
        <row r="113">
          <cell r="L113" t="str">
            <v>•CLR–Color Label with Retail</v>
          </cell>
        </row>
        <row r="114">
          <cell r="L114" t="str">
            <v>•CS–Clam Shell</v>
          </cell>
        </row>
        <row r="115">
          <cell r="L115" t="str">
            <v>•DBC–Double Blister Card</v>
          </cell>
        </row>
        <row r="116">
          <cell r="L116" t="str">
            <v>•DCC–Die Cut Card</v>
          </cell>
        </row>
        <row r="117">
          <cell r="L117" t="str">
            <v>•HC–Header Card</v>
          </cell>
        </row>
        <row r="118">
          <cell r="L118" t="str">
            <v>•HT–Hang Tag</v>
          </cell>
        </row>
        <row r="119">
          <cell r="L119" t="str">
            <v>•I–Insert</v>
          </cell>
        </row>
        <row r="120">
          <cell r="L120" t="str">
            <v>•PARTSP-Partitioned Side Panel</v>
          </cell>
        </row>
        <row r="121">
          <cell r="L121" t="str">
            <v>•PBH–Polybag with Header</v>
          </cell>
        </row>
        <row r="122">
          <cell r="L122" t="str">
            <v>•PBI–Polybag with Insert</v>
          </cell>
        </row>
        <row r="123">
          <cell r="L123" t="str">
            <v>•PSH–Printed Sleeve with Header</v>
          </cell>
        </row>
        <row r="124">
          <cell r="L124" t="str">
            <v>•PSP-Pegged Side Panel</v>
          </cell>
        </row>
        <row r="125">
          <cell r="L125" t="str">
            <v>•SC–Slide Card</v>
          </cell>
        </row>
        <row r="126">
          <cell r="L126" t="str">
            <v>•SWL–Shrink Wrap with Label</v>
          </cell>
        </row>
        <row r="127">
          <cell r="L127" t="str">
            <v>•SWPT–Shrink Wrap with Printed Tray</v>
          </cell>
        </row>
        <row r="128">
          <cell r="L128" t="str">
            <v>•TOC–Tie-On Card</v>
          </cell>
        </row>
        <row r="129">
          <cell r="L129" t="str">
            <v>•WACC–Wraparound Color Card</v>
          </cell>
        </row>
        <row r="130">
          <cell r="L130" t="str">
            <v>•WACL–Wraparound Color Label</v>
          </cell>
        </row>
        <row r="131">
          <cell r="L131" t="str">
            <v>•WBCL–White Box with Color Label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D3" t="str">
            <v>YES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D4" t="str">
            <v>NO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3"/>
  <sheetViews>
    <sheetView tabSelected="1" workbookViewId="0">
      <selection activeCell="B6" sqref="B6"/>
    </sheetView>
  </sheetViews>
  <sheetFormatPr defaultColWidth="9.140625" defaultRowHeight="15"/>
  <cols>
    <col min="1" max="1" width="10.140625" style="3" customWidth="1"/>
    <col min="2" max="2" width="13" style="4" customWidth="1"/>
    <col min="3" max="3" width="8.42578125" style="4" customWidth="1"/>
    <col min="4" max="4" width="7.85546875" style="4" customWidth="1"/>
    <col min="5" max="5" width="12.140625" style="4" customWidth="1"/>
    <col min="6" max="6" width="11.28515625" style="4" customWidth="1"/>
    <col min="7" max="7" width="9.140625" style="4" customWidth="1"/>
    <col min="8" max="8" width="16.42578125" style="4" customWidth="1"/>
    <col min="9" max="9" width="11.140625" style="4" customWidth="1"/>
    <col min="10" max="10" width="12.140625" style="4" customWidth="1"/>
    <col min="11" max="11" width="13.140625" style="4" customWidth="1"/>
    <col min="12" max="12" width="9.140625" style="4" customWidth="1"/>
    <col min="13" max="13" width="10.85546875" style="4" customWidth="1"/>
    <col min="14" max="14" width="15.5703125" style="4" customWidth="1"/>
    <col min="15" max="15" width="8.85546875" style="4" customWidth="1"/>
    <col min="16" max="16" width="11.140625" style="5" customWidth="1"/>
    <col min="17" max="17" width="9.85546875" style="6" customWidth="1"/>
    <col min="18" max="18" width="12" style="7" customWidth="1"/>
    <col min="19" max="19" width="11.140625" style="7" customWidth="1"/>
    <col min="20" max="20" width="8.140625" style="7" customWidth="1"/>
    <col min="21" max="21" width="9.42578125" style="4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6" customWidth="1"/>
    <col min="26" max="26" width="9.42578125" style="8" customWidth="1"/>
    <col min="27" max="27" width="13" style="6" customWidth="1"/>
    <col min="28" max="28" width="14.140625" style="8" customWidth="1"/>
    <col min="29" max="29" width="13.85546875" style="4" customWidth="1"/>
    <col min="30" max="30" width="13.85546875" style="7" customWidth="1"/>
    <col min="31" max="31" width="7.85546875" style="4" customWidth="1"/>
    <col min="32" max="32" width="8.42578125" style="9" customWidth="1"/>
    <col min="33" max="33" width="12.42578125" style="7" customWidth="1"/>
    <col min="34" max="34" width="8.85546875" style="7" customWidth="1"/>
    <col min="35" max="35" width="7.85546875" style="9" customWidth="1"/>
    <col min="36" max="36" width="5.85546875" style="7" customWidth="1"/>
    <col min="37" max="37" width="12.5703125" style="9" customWidth="1"/>
    <col min="38" max="38" width="8.5703125" style="7" customWidth="1"/>
    <col min="39" max="39" width="11.5703125" style="9" customWidth="1"/>
    <col min="40" max="41" width="10.85546875" style="7" customWidth="1"/>
    <col min="42" max="42" width="8.42578125" style="4" customWidth="1"/>
    <col min="43" max="43" width="9.5703125" style="9" customWidth="1"/>
    <col min="44" max="44" width="10" style="7" customWidth="1"/>
    <col min="45" max="45" width="9.5703125" style="7" customWidth="1"/>
    <col min="46" max="46" width="11.85546875" style="9" customWidth="1"/>
    <col min="47" max="47" width="11.140625" style="9" customWidth="1"/>
    <col min="48" max="48" width="11.42578125" style="7" customWidth="1"/>
    <col min="49" max="49" width="11.5703125" style="7" customWidth="1"/>
    <col min="50" max="50" width="8.7109375" style="7" customWidth="1"/>
    <col min="51" max="51" width="12.140625" style="9" customWidth="1"/>
    <col min="52" max="52" width="12.140625" style="8" customWidth="1"/>
    <col min="53" max="53" width="9.5703125" style="4" customWidth="1"/>
    <col min="54" max="54" width="9.140625" style="4" customWidth="1"/>
    <col min="55" max="16384" width="9.140625" style="4"/>
  </cols>
  <sheetData>
    <row r="1" spans="1:55" ht="63.6" customHeight="1">
      <c r="A1" s="10" t="s">
        <v>8</v>
      </c>
      <c r="B1" s="10" t="s">
        <v>9</v>
      </c>
      <c r="C1" s="41" t="s">
        <v>10</v>
      </c>
      <c r="D1" s="42" t="s">
        <v>0</v>
      </c>
      <c r="E1" s="42" t="s">
        <v>3</v>
      </c>
      <c r="F1" s="12" t="s">
        <v>56</v>
      </c>
      <c r="G1" s="41" t="s">
        <v>11</v>
      </c>
      <c r="H1" s="11" t="s">
        <v>12</v>
      </c>
      <c r="I1" s="40" t="s">
        <v>58</v>
      </c>
      <c r="J1" s="11" t="s">
        <v>13</v>
      </c>
      <c r="K1" s="11" t="s">
        <v>14</v>
      </c>
      <c r="L1" s="11" t="s">
        <v>15</v>
      </c>
      <c r="M1" s="41" t="s">
        <v>16</v>
      </c>
      <c r="N1" s="41" t="s">
        <v>17</v>
      </c>
      <c r="O1" s="40" t="s">
        <v>59</v>
      </c>
      <c r="P1" s="13" t="s">
        <v>18</v>
      </c>
      <c r="Q1" s="14" t="s">
        <v>19</v>
      </c>
      <c r="R1" s="15" t="s">
        <v>20</v>
      </c>
      <c r="S1" s="16" t="s">
        <v>21</v>
      </c>
      <c r="T1" s="17" t="s">
        <v>22</v>
      </c>
      <c r="U1" s="18" t="s">
        <v>1</v>
      </c>
      <c r="V1" s="44" t="s">
        <v>23</v>
      </c>
      <c r="W1" s="44" t="s">
        <v>24</v>
      </c>
      <c r="X1" s="44" t="s">
        <v>25</v>
      </c>
      <c r="Y1" s="19" t="s">
        <v>26</v>
      </c>
      <c r="Z1" s="20" t="s">
        <v>27</v>
      </c>
      <c r="AA1" s="21" t="s">
        <v>28</v>
      </c>
      <c r="AB1" s="22" t="s">
        <v>29</v>
      </c>
      <c r="AC1" s="10" t="s">
        <v>30</v>
      </c>
      <c r="AD1" s="23" t="s">
        <v>31</v>
      </c>
      <c r="AE1" s="10" t="s">
        <v>32</v>
      </c>
      <c r="AF1" s="24" t="s">
        <v>33</v>
      </c>
      <c r="AG1" s="23" t="s">
        <v>34</v>
      </c>
      <c r="AH1" s="23" t="s">
        <v>35</v>
      </c>
      <c r="AI1" s="24" t="s">
        <v>36</v>
      </c>
      <c r="AJ1" s="23" t="s">
        <v>37</v>
      </c>
      <c r="AK1" s="24" t="s">
        <v>38</v>
      </c>
      <c r="AL1" s="23" t="s">
        <v>39</v>
      </c>
      <c r="AM1" s="24" t="s">
        <v>40</v>
      </c>
      <c r="AN1" s="23" t="s">
        <v>41</v>
      </c>
      <c r="AO1" s="23" t="s">
        <v>42</v>
      </c>
      <c r="AP1" s="18" t="s">
        <v>43</v>
      </c>
      <c r="AQ1" s="24" t="s">
        <v>44</v>
      </c>
      <c r="AR1" s="23" t="s">
        <v>45</v>
      </c>
      <c r="AS1" s="18" t="s">
        <v>46</v>
      </c>
      <c r="AT1" s="24" t="s">
        <v>47</v>
      </c>
      <c r="AU1" s="23" t="s">
        <v>48</v>
      </c>
      <c r="AV1" s="23" t="s">
        <v>49</v>
      </c>
      <c r="AW1" s="25" t="s">
        <v>50</v>
      </c>
      <c r="AX1" s="26" t="s">
        <v>51</v>
      </c>
      <c r="AY1" s="27" t="s">
        <v>60</v>
      </c>
      <c r="AZ1" s="26" t="s">
        <v>52</v>
      </c>
      <c r="BA1" s="28" t="s">
        <v>53</v>
      </c>
      <c r="BB1" s="26" t="s">
        <v>54</v>
      </c>
      <c r="BC1" s="20" t="s">
        <v>55</v>
      </c>
    </row>
    <row r="2" spans="1:55" ht="86.45" customHeight="1">
      <c r="A2" s="29">
        <v>6</v>
      </c>
      <c r="B2" s="2"/>
      <c r="C2" s="2"/>
      <c r="D2" s="1" t="s">
        <v>7</v>
      </c>
      <c r="E2" s="2" t="s">
        <v>6</v>
      </c>
      <c r="F2" s="2" t="s">
        <v>5</v>
      </c>
      <c r="G2" s="2" t="s">
        <v>62</v>
      </c>
      <c r="H2" s="2" t="s">
        <v>67</v>
      </c>
      <c r="I2" s="2" t="s">
        <v>63</v>
      </c>
      <c r="J2" s="2" t="s">
        <v>64</v>
      </c>
      <c r="K2" s="2" t="s">
        <v>61</v>
      </c>
      <c r="L2" s="2" t="s">
        <v>68</v>
      </c>
      <c r="M2" s="52" t="s">
        <v>70</v>
      </c>
      <c r="N2" s="48"/>
      <c r="O2" s="2" t="s">
        <v>57</v>
      </c>
      <c r="P2" s="30"/>
      <c r="Q2" s="31">
        <v>8.1</v>
      </c>
      <c r="R2" s="32">
        <v>0</v>
      </c>
      <c r="S2" s="33">
        <v>12.65</v>
      </c>
      <c r="T2" s="47">
        <v>11.5</v>
      </c>
      <c r="U2" s="2" t="s">
        <v>4</v>
      </c>
      <c r="V2" s="2">
        <v>32</v>
      </c>
      <c r="W2" s="2">
        <v>25</v>
      </c>
      <c r="X2" s="2">
        <v>19</v>
      </c>
      <c r="Y2" s="31"/>
      <c r="Z2" s="34">
        <v>1</v>
      </c>
      <c r="AA2" s="35">
        <f t="shared" ref="AA2:AA3" si="0">IF(V2="","",V2*W2*X2/1000000)</f>
        <v>0.02</v>
      </c>
      <c r="AB2" s="36">
        <f t="shared" ref="AB2:AB3" si="1">IF(Z2="","",65/AA2*Z2)</f>
        <v>3250</v>
      </c>
      <c r="AC2" s="2">
        <v>3800</v>
      </c>
      <c r="AD2" s="37">
        <f t="shared" ref="AD2:AD3" si="2">IF(ISERROR(AC2/AB2),"",AC2/AB2)</f>
        <v>1.17</v>
      </c>
      <c r="AE2" s="46" t="s">
        <v>65</v>
      </c>
      <c r="AF2" s="45">
        <v>0.214</v>
      </c>
      <c r="AG2" s="37">
        <f t="shared" ref="AG2:AG3" si="3">IF(ISERROR(S2*AF2),"",S2*AF2)</f>
        <v>2.71</v>
      </c>
      <c r="AH2" s="37">
        <f t="shared" ref="AH2:AH3" si="4">IF(ISERROR(S2+AD2+AG2),"",S2+AD2+AG2)</f>
        <v>16.53</v>
      </c>
      <c r="AI2" s="38">
        <v>0.05</v>
      </c>
      <c r="AJ2" s="37">
        <f t="shared" ref="AJ2" si="5">IF(ISERROR(AY2*AI2),"",AY2*AI2)</f>
        <v>1.95</v>
      </c>
      <c r="AK2" s="38">
        <v>0.08</v>
      </c>
      <c r="AL2" s="37">
        <f t="shared" ref="AL2" si="6">IF(ISERROR(AY2*AK2),"",AY2*AK2)</f>
        <v>3.12</v>
      </c>
      <c r="AM2" s="38">
        <v>0.1</v>
      </c>
      <c r="AN2" s="37">
        <f t="shared" ref="AN2" si="7">IF(ISERROR(AY2*AM2),"",AY2*AM2)</f>
        <v>3.9</v>
      </c>
      <c r="AO2" s="37">
        <f t="shared" ref="AO2:AO3" si="8">IF((AZ2-AY2)&lt;2.5,2.5-(AZ2-AY2),0)</f>
        <v>0.55000000000000004</v>
      </c>
      <c r="AP2" s="2" t="s">
        <v>2</v>
      </c>
      <c r="AQ2" s="38">
        <v>0.05</v>
      </c>
      <c r="AR2" s="37">
        <f t="shared" ref="AR2" si="9">IF(ISERROR(AY2*AQ2),"",AY2*AQ2)</f>
        <v>1.95</v>
      </c>
      <c r="AS2" s="2" t="s">
        <v>66</v>
      </c>
      <c r="AT2" s="38">
        <v>0.04</v>
      </c>
      <c r="AU2" s="37">
        <f t="shared" ref="AU2:AU3" si="10">IF(ISERROR(AY2*AT2),"",AY2*AT2)</f>
        <v>1.56</v>
      </c>
      <c r="AV2" s="37">
        <f t="shared" ref="AV2:AV3" si="11">IF(ISERROR(AJ2+AL2+AN2+AO2+AR2+AU2),"",AJ2+AL2+AN2+AO2+AR2+AU2)</f>
        <v>13.03</v>
      </c>
      <c r="AW2" s="37">
        <f t="shared" ref="AW2" si="12">IF(ISERROR(AH2+AV2),"",AH2+AV2)</f>
        <v>29.56</v>
      </c>
      <c r="AX2" s="49">
        <f t="shared" ref="AX2:AX3" si="13">IF(ISERROR((AY2-AW2)/AY2),"",(AY2-AW2)/AY2)</f>
        <v>0.24282786885245899</v>
      </c>
      <c r="AY2" s="50">
        <v>39.04</v>
      </c>
      <c r="AZ2" s="51">
        <v>40.99</v>
      </c>
      <c r="BA2" s="50">
        <v>81.99</v>
      </c>
      <c r="BB2" s="49">
        <f t="shared" ref="BB2:BB3" si="14">IF(ISERROR((BA2-AZ2)/BA2),"",(BA2-AZ2)/BA2)</f>
        <v>0.50006098304671298</v>
      </c>
      <c r="BC2" s="39"/>
    </row>
    <row r="3" spans="1:55" ht="90.6" customHeight="1">
      <c r="A3" s="29">
        <v>7</v>
      </c>
      <c r="B3" s="2"/>
      <c r="C3" s="2"/>
      <c r="D3" s="1" t="s">
        <v>7</v>
      </c>
      <c r="E3" s="2" t="s">
        <v>6</v>
      </c>
      <c r="F3" s="2" t="s">
        <v>5</v>
      </c>
      <c r="G3" s="2" t="s">
        <v>62</v>
      </c>
      <c r="H3" s="2" t="s">
        <v>67</v>
      </c>
      <c r="I3" s="2" t="s">
        <v>63</v>
      </c>
      <c r="J3" s="2" t="s">
        <v>64</v>
      </c>
      <c r="K3" s="2" t="s">
        <v>61</v>
      </c>
      <c r="L3" s="2" t="s">
        <v>69</v>
      </c>
      <c r="M3" s="52" t="s">
        <v>71</v>
      </c>
      <c r="N3" s="48"/>
      <c r="O3" s="2" t="s">
        <v>57</v>
      </c>
      <c r="P3" s="30"/>
      <c r="Q3" s="31">
        <v>8.1</v>
      </c>
      <c r="R3" s="32">
        <v>0</v>
      </c>
      <c r="S3" s="33">
        <v>12.65</v>
      </c>
      <c r="T3" s="47">
        <v>11.5</v>
      </c>
      <c r="U3" s="2" t="s">
        <v>4</v>
      </c>
      <c r="V3" s="2">
        <v>32</v>
      </c>
      <c r="W3" s="2">
        <v>25</v>
      </c>
      <c r="X3" s="2">
        <v>19</v>
      </c>
      <c r="Y3" s="31"/>
      <c r="Z3" s="34">
        <v>1</v>
      </c>
      <c r="AA3" s="35">
        <f t="shared" si="0"/>
        <v>0.02</v>
      </c>
      <c r="AB3" s="36">
        <f t="shared" si="1"/>
        <v>3250</v>
      </c>
      <c r="AC3" s="2">
        <v>3800</v>
      </c>
      <c r="AD3" s="37">
        <f t="shared" si="2"/>
        <v>1.17</v>
      </c>
      <c r="AE3" s="46" t="s">
        <v>65</v>
      </c>
      <c r="AF3" s="45">
        <v>0.214</v>
      </c>
      <c r="AG3" s="37">
        <f t="shared" si="3"/>
        <v>2.71</v>
      </c>
      <c r="AH3" s="37">
        <f t="shared" si="4"/>
        <v>16.53</v>
      </c>
      <c r="AI3" s="38">
        <v>0.05</v>
      </c>
      <c r="AJ3" s="37">
        <f t="shared" ref="AJ3" si="15">IF(ISERROR(AY3*AI3),"",AY3*AI3)</f>
        <v>1.95</v>
      </c>
      <c r="AK3" s="38">
        <v>0.08</v>
      </c>
      <c r="AL3" s="37">
        <f t="shared" ref="AL3" si="16">IF(ISERROR(AY3*AK3),"",AY3*AK3)</f>
        <v>3.12</v>
      </c>
      <c r="AM3" s="38">
        <v>0.1</v>
      </c>
      <c r="AN3" s="37">
        <f t="shared" ref="AN3" si="17">IF(ISERROR(AY3*AM3),"",AY3*AM3)</f>
        <v>3.9</v>
      </c>
      <c r="AO3" s="37">
        <f t="shared" si="8"/>
        <v>0.55000000000000004</v>
      </c>
      <c r="AP3" s="2" t="s">
        <v>2</v>
      </c>
      <c r="AQ3" s="38">
        <v>0.05</v>
      </c>
      <c r="AR3" s="37">
        <f t="shared" ref="AR3" si="18">IF(ISERROR(AY3*AQ3),"",AY3*AQ3)</f>
        <v>1.95</v>
      </c>
      <c r="AS3" s="2" t="s">
        <v>66</v>
      </c>
      <c r="AT3" s="38">
        <v>0.04</v>
      </c>
      <c r="AU3" s="37">
        <f t="shared" si="10"/>
        <v>1.56</v>
      </c>
      <c r="AV3" s="37">
        <f t="shared" si="11"/>
        <v>13.03</v>
      </c>
      <c r="AW3" s="37">
        <f t="shared" ref="AW3" si="19">IF(ISERROR(AH3+AV3),"",AH3+AV3)</f>
        <v>29.56</v>
      </c>
      <c r="AX3" s="49">
        <f t="shared" si="13"/>
        <v>0.24282786885245899</v>
      </c>
      <c r="AY3" s="50">
        <v>39.04</v>
      </c>
      <c r="AZ3" s="51">
        <v>40.99</v>
      </c>
      <c r="BA3" s="50">
        <v>81.99</v>
      </c>
      <c r="BB3" s="49">
        <f t="shared" si="14"/>
        <v>0.50006098304671298</v>
      </c>
      <c r="BC3" s="39"/>
    </row>
  </sheetData>
  <sheetProtection insertRows="0" deleteRows="0" sort="0"/>
  <protectedRanges>
    <protectedRange sqref="A2:H3 A4:AZ243 AY1 U2:BC3 J2:L3 N2:S3" name="Range1"/>
    <protectedRange sqref="I2:I3" name="Range1_1"/>
    <protectedRange sqref="T2:T3" name="Range1_2"/>
  </protectedRanges>
  <phoneticPr fontId="12" type="noConversion"/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D2:D3</xm:sqref>
        </x14:dataValidation>
        <x14:dataValidation type="list" allowBlank="1" showInputMessage="1" showErrorMessage="1">
          <x14:formula1>
            <xm:f>#REF!</xm:f>
          </x14:formula1>
          <xm:sqref>U2:U3</xm:sqref>
        </x14:dataValidation>
        <x14:dataValidation type="list" allowBlank="1" showInputMessage="1" showErrorMessage="1">
          <x14:formula1>
            <xm:f>#REF!</xm:f>
          </x14:formula1>
          <xm:sqref>O2:O3</xm:sqref>
        </x14:dataValidation>
        <x14:dataValidation type="list" allowBlank="1" showInputMessage="1" showErrorMessage="1">
          <x14:formula1>
            <xm:f>#REF!</xm:f>
          </x14:formula1>
          <xm:sqref>E2:E3</xm:sqref>
        </x14:dataValidation>
        <x14:dataValidation type="list" allowBlank="1" showInputMessage="1" showErrorMessage="1">
          <x14:formula1>
            <xm:f>#REF!</xm:f>
          </x14:formula1>
          <xm:sqref>F2:F3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2026-03-25T05:15:12Z</dcterms:modified>
</cp:coreProperties>
</file>