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randed">[1]Lists!$F$6:$F$38</definedName>
    <definedName name="CATEGORY">[2]Sheet1!$DW$2:$DW$3</definedName>
    <definedName name="color">[1]Lists!$J$6:$J$29</definedName>
    <definedName name="colour">[2]Sheet1!$EH$2:$EH$3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own_Comforters">#REF!</definedName>
    <definedName name="Duvet_Covers">#REF!</definedName>
    <definedName name="Electrics">#REF!</definedName>
    <definedName name="foam">[2]Sheet1!$EC$2:$EC$3</definedName>
    <definedName name="Home_Décor">#REF!</definedName>
    <definedName name="Home_Décor.">#REF!</definedName>
    <definedName name="INITIALBUY">'[3]X-LIST'!$G$2:$G$7</definedName>
    <definedName name="KD">[2]Sheet1!$DS$2:$DS$2</definedName>
    <definedName name="Kids_Bath">#REF!</definedName>
    <definedName name="Kids_or_Teen">#REF!</definedName>
    <definedName name="LIFESTYLE">'[3]X-LIST'!$C$2:$C$7</definedName>
    <definedName name="Lighting_or_Candleholders">#REF!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[2]Sheet1!$EG$2:$EG$3</definedName>
    <definedName name="World1">[1]Lists!$H$6:$H$29</definedName>
    <definedName name="YN">'[4]Page 1 Sales and Forecast'!$AA$2:$AA$3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5" l="1"/>
  <c r="BD2" i="5" l="1"/>
  <c r="AJ3" i="5"/>
  <c r="AI2" i="5"/>
  <c r="AJ2" i="5" s="1"/>
  <c r="BD3" i="5"/>
  <c r="BD4" i="5" l="1"/>
  <c r="BC2" i="5"/>
  <c r="BC3" i="5" l="1"/>
  <c r="BC4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P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T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<sst xmlns="http://schemas.openxmlformats.org/spreadsheetml/2006/main" count="82" uniqueCount="73">
  <si>
    <t>Brand</t>
  </si>
  <si>
    <t>BeautySleep</t>
  </si>
  <si>
    <t>Licensor</t>
  </si>
  <si>
    <t>Beautyrest Sleep 4%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</si>
  <si>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</si>
  <si>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</si>
  <si>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</si>
  <si>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</si>
  <si>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</si>
  <si>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</si>
  <si>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</si>
  <si>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</si>
  <si>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</si>
  <si>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</si>
  <si>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</si>
  <si>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</si>
  <si>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</si>
  <si>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</si>
  <si>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</si>
  <si>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</si>
  <si>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</si>
  <si>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</si>
  <si>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</si>
  <si>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</si>
  <si>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</si>
  <si>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</si>
  <si>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</si>
  <si>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</si>
  <si>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</si>
  <si>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</si>
  <si>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</si>
  <si>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</si>
  <si>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</si>
  <si>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</si>
  <si>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</si>
  <si>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</si>
  <si>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</si>
  <si>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</si>
  <si>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</si>
  <si>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 1.37</t>
  </si>
  <si>
    <t>LDP Cost CAD</t>
  </si>
  <si>
    <t>RTV (DA and Return) %</t>
  </si>
  <si>
    <t>RTV (DA and Return) $</t>
  </si>
  <si>
    <t>Beautyrest Royalty %</t>
  </si>
  <si>
    <t>Beautyrest Royalty $</t>
  </si>
  <si>
    <t>Royalty %</t>
  </si>
  <si>
    <t>Royalty $</t>
  </si>
  <si>
    <t>MD Allowance %</t>
  </si>
  <si>
    <t>MD Allowance $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</si>
  <si>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</si>
  <si>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</si>
  <si>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</si>
  <si>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</si>
  <si>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</si>
  <si>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</si>
  <si>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</si>
  <si>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</si>
  <si>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</si>
  <si>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</si>
  <si>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Beautyrest Sleep Brand, 100% Polyester, 120gsm Printed Microfiber Sheet, Twill Weave, 1" elastic, Self fabric bag packaging</t>
  </si>
  <si>
    <t>Set</t>
  </si>
  <si>
    <t>Normal</t>
  </si>
  <si>
    <t>6302.32.0020</t>
  </si>
  <si>
    <t>Assorted</t>
    <phoneticPr fontId="13" type="noConversion"/>
  </si>
  <si>
    <t>Queen:90"x106"/21"x33"(4)/60"x80"+16"</t>
    <phoneticPr fontId="13" type="noConversion"/>
  </si>
  <si>
    <t>King:108"x106"/21"x42"(4)/78"x80"+16"</t>
    <phoneticPr fontId="13" type="noConversion"/>
  </si>
  <si>
    <t>Beautyrest Sleep Brand, 100% Polyester, 120gsm Printed Microfiber Sheet, Twill Weave, 1" elastic, Self fabric bag packaging</t>
    <phoneticPr fontId="13" type="noConversion"/>
  </si>
  <si>
    <t>120gsm Solid/Printed Microfiber</t>
    <phoneticPr fontId="13" type="noConversion"/>
  </si>
  <si>
    <t>100% Polyester 120gsm Solid/Printed Microfiber Sheet Set</t>
    <phoneticPr fontId="13" type="noConversion"/>
  </si>
  <si>
    <t>Solid/Printed Microfiber Sheets</t>
    <phoneticPr fontId="13" type="noConversion"/>
  </si>
  <si>
    <t>BS90-0067</t>
    <phoneticPr fontId="13" type="noConversion"/>
  </si>
  <si>
    <t>BS90-0068</t>
  </si>
  <si>
    <t>Beautyrest Sleep 4%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</si>
</sst>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7" formatCode="_ \¥* #,##0.00_ ;_ \¥* \-#,##0.00_ ;_ \¥* &quot;-&quot;??_ ;_ @_ "/>
    <numFmt numFmtId="178" formatCode="_(&quot;$&quot;* #,##0.00_);_(&quot;$&quot;* \(#,##0.00\);_(&quot;$&quot;* &quot;-&quot;??_);_(@_)"/>
    <numFmt numFmtId="180" formatCode="&quot;$&quot;#,##0.00"/>
    <numFmt numFmtId="185" formatCode="_([$$-409]* #,##0.00_);_([$$-409]* \(#,##0.00\);_([$$-409]* &quot;-&quot;??_);_(@_)"/>
    <numFmt numFmtId="186" formatCode="\$#,##0.00;\-\$#,##0.00"/>
    <numFmt numFmtId="188" formatCode="0.0%"/>
    <numFmt numFmtId="191" formatCode="0.0"/>
    <numFmt numFmtId="192" formatCode="&quot;$&quot;#,##0.0000"/>
    <numFmt numFmtId="193" formatCode="&quot;$&quot;#,##0.00000"/>
    <numFmt numFmtId="194" formatCode="&quot;$&quot;#,##0.000"/>
    <numFmt numFmtId="195" formatCode="0_);[Red]\(0\)"/>
  </numFmts>
  <fonts count="14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indexed="12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7">
    <xf numFmtId="185" fontId="0" fillId="0" borderId="0"/>
    <xf numFmtId="178" fontId="2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85" fontId="2" fillId="0" borderId="0"/>
    <xf numFmtId="185" fontId="12" fillId="0" borderId="0"/>
    <xf numFmtId="185" fontId="2" fillId="0" borderId="0"/>
    <xf numFmtId="185" fontId="10" fillId="0" borderId="0"/>
    <xf numFmtId="185" fontId="2" fillId="0" borderId="0"/>
    <xf numFmtId="185" fontId="9" fillId="0" borderId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185" fontId="2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85" fontId="2" fillId="0" borderId="0"/>
    <xf numFmtId="185" fontId="9" fillId="0" borderId="0">
      <alignment vertical="center"/>
    </xf>
    <xf numFmtId="185" fontId="9" fillId="0" borderId="0"/>
    <xf numFmtId="178" fontId="9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78" fontId="2" fillId="0" borderId="0" applyFont="0" applyFill="0" applyBorder="0" applyAlignment="0" applyProtection="0"/>
    <xf numFmtId="185" fontId="2" fillId="0" borderId="0"/>
    <xf numFmtId="185" fontId="2" fillId="0" borderId="0"/>
    <xf numFmtId="185" fontId="2" fillId="0" borderId="0"/>
    <xf numFmtId="185" fontId="9" fillId="0" borderId="0"/>
    <xf numFmtId="185" fontId="9" fillId="0" borderId="0"/>
    <xf numFmtId="185" fontId="11" fillId="0" borderId="0"/>
    <xf numFmtId="185" fontId="12" fillId="0" borderId="0"/>
  </cellStyleXfs>
  <cellXfs count="61">
    <xf numFmtId="185" fontId="0" fillId="0" borderId="0" xfId="0"/>
    <xf numFmtId="185" fontId="12" fillId="0" borderId="0" xfId="4"/>
    <xf numFmtId="185" fontId="12" fillId="0" borderId="0" xfId="4" applyAlignment="1">
      <alignment horizontal="center" wrapText="1"/>
    </xf>
    <xf numFmtId="185" fontId="12" fillId="0" borderId="0" xfId="4" applyAlignment="1">
      <alignment wrapText="1"/>
    </xf>
    <xf numFmtId="180" fontId="12" fillId="0" borderId="0" xfId="4" applyNumberFormat="1" applyAlignment="1">
      <alignment wrapText="1"/>
    </xf>
    <xf numFmtId="191" fontId="12" fillId="0" borderId="0" xfId="4" applyNumberFormat="1" applyAlignment="1">
      <alignment wrapText="1"/>
    </xf>
    <xf numFmtId="2" fontId="12" fillId="0" borderId="0" xfId="4" applyNumberFormat="1" applyAlignment="1">
      <alignment wrapText="1"/>
    </xf>
    <xf numFmtId="1" fontId="12" fillId="0" borderId="0" xfId="4" applyNumberFormat="1" applyAlignment="1">
      <alignment wrapText="1"/>
    </xf>
    <xf numFmtId="43" fontId="12" fillId="0" borderId="0" xfId="4" applyNumberFormat="1" applyAlignment="1">
      <alignment wrapText="1"/>
    </xf>
    <xf numFmtId="10" fontId="12" fillId="0" borderId="0" xfId="4" applyNumberFormat="1" applyAlignment="1">
      <alignment wrapText="1"/>
    </xf>
    <xf numFmtId="192" fontId="12" fillId="0" borderId="0" xfId="4" applyNumberFormat="1" applyAlignment="1">
      <alignment wrapText="1"/>
    </xf>
    <xf numFmtId="185" fontId="1" fillId="0" borderId="1" xfId="4" applyFont="1" applyBorder="1" applyAlignment="1">
      <alignment horizontal="left" wrapText="1"/>
    </xf>
    <xf numFmtId="185" fontId="1" fillId="5" borderId="1" xfId="4" applyFont="1" applyFill="1" applyBorder="1" applyAlignment="1">
      <alignment horizontal="left" wrapText="1"/>
    </xf>
    <xf numFmtId="185" fontId="3" fillId="5" borderId="1" xfId="4" applyFont="1" applyFill="1" applyBorder="1" applyAlignment="1">
      <alignment horizontal="left" wrapText="1"/>
    </xf>
    <xf numFmtId="185" fontId="3" fillId="3" borderId="1" xfId="4" applyFont="1" applyFill="1" applyBorder="1" applyAlignment="1">
      <alignment horizontal="left" wrapText="1"/>
    </xf>
    <xf numFmtId="185" fontId="1" fillId="3" borderId="1" xfId="4" applyFont="1" applyFill="1" applyBorder="1" applyAlignment="1">
      <alignment horizontal="left" wrapText="1"/>
    </xf>
    <xf numFmtId="185" fontId="1" fillId="3" borderId="1" xfId="0" applyNumberFormat="1" applyFont="1" applyFill="1" applyBorder="1" applyAlignment="1">
      <alignment horizontal="left" wrapText="1"/>
    </xf>
    <xf numFmtId="185" fontId="1" fillId="5" borderId="1" xfId="0" applyNumberFormat="1" applyFont="1" applyFill="1" applyBorder="1" applyAlignment="1">
      <alignment horizontal="left" wrapText="1"/>
    </xf>
    <xf numFmtId="185" fontId="1" fillId="5" borderId="1" xfId="36" applyFont="1" applyFill="1" applyBorder="1" applyAlignment="1">
      <alignment horizontal="left" wrapText="1"/>
    </xf>
    <xf numFmtId="180" fontId="1" fillId="4" borderId="0" xfId="4" applyNumberFormat="1" applyFont="1" applyFill="1" applyAlignment="1">
      <alignment horizontal="left" wrapText="1"/>
    </xf>
    <xf numFmtId="180" fontId="1" fillId="6" borderId="2" xfId="4" applyNumberFormat="1" applyFont="1" applyFill="1" applyBorder="1" applyAlignment="1">
      <alignment horizontal="left" wrapText="1"/>
    </xf>
    <xf numFmtId="185" fontId="3" fillId="0" borderId="1" xfId="4" applyFont="1" applyBorder="1" applyAlignment="1">
      <alignment horizontal="left" wrapText="1"/>
    </xf>
    <xf numFmtId="191" fontId="1" fillId="0" borderId="1" xfId="4" applyNumberFormat="1" applyFont="1" applyBorder="1" applyAlignment="1">
      <alignment horizontal="left" wrapText="1"/>
    </xf>
    <xf numFmtId="2" fontId="1" fillId="0" borderId="1" xfId="4" applyNumberFormat="1" applyFont="1" applyBorder="1" applyAlignment="1">
      <alignment horizontal="left" wrapText="1"/>
    </xf>
    <xf numFmtId="1" fontId="1" fillId="0" borderId="1" xfId="4" applyNumberFormat="1" applyFont="1" applyBorder="1" applyAlignment="1">
      <alignment horizontal="left" wrapText="1"/>
    </xf>
    <xf numFmtId="43" fontId="5" fillId="0" borderId="1" xfId="5" applyNumberFormat="1" applyFont="1" applyBorder="1" applyAlignment="1">
      <alignment horizontal="left" wrapText="1"/>
    </xf>
    <xf numFmtId="2" fontId="1" fillId="0" borderId="1" xfId="5" applyNumberFormat="1" applyFont="1" applyBorder="1" applyAlignment="1">
      <alignment horizontal="left" wrapText="1"/>
    </xf>
    <xf numFmtId="1" fontId="5" fillId="0" borderId="1" xfId="5" applyNumberFormat="1" applyFont="1" applyBorder="1" applyAlignment="1">
      <alignment horizontal="left" wrapText="1"/>
    </xf>
    <xf numFmtId="180" fontId="5" fillId="0" borderId="1" xfId="5" applyNumberFormat="1" applyFont="1" applyBorder="1" applyAlignment="1">
      <alignment horizontal="left" wrapText="1"/>
    </xf>
    <xf numFmtId="10" fontId="1" fillId="0" borderId="1" xfId="4" applyNumberFormat="1" applyFont="1" applyBorder="1" applyAlignment="1">
      <alignment horizontal="left" wrapText="1"/>
    </xf>
    <xf numFmtId="180" fontId="5" fillId="3" borderId="1" xfId="5" applyNumberFormat="1" applyFont="1" applyFill="1" applyBorder="1" applyAlignment="1">
      <alignment horizontal="left" wrapText="1"/>
    </xf>
    <xf numFmtId="180" fontId="5" fillId="2" borderId="1" xfId="5" applyNumberFormat="1" applyFont="1" applyFill="1" applyBorder="1" applyAlignment="1">
      <alignment horizontal="left" wrapText="1"/>
    </xf>
    <xf numFmtId="10" fontId="5" fillId="2" borderId="1" xfId="5" applyNumberFormat="1" applyFont="1" applyFill="1" applyBorder="1" applyAlignment="1">
      <alignment horizontal="left" wrapText="1"/>
    </xf>
    <xf numFmtId="180" fontId="1" fillId="7" borderId="1" xfId="5" applyNumberFormat="1" applyFont="1" applyFill="1" applyBorder="1" applyAlignment="1">
      <alignment horizontal="left" wrapText="1"/>
    </xf>
    <xf numFmtId="180" fontId="1" fillId="2" borderId="1" xfId="5" applyNumberFormat="1" applyFont="1" applyFill="1" applyBorder="1" applyAlignment="1">
      <alignment horizontal="left" wrapText="1"/>
    </xf>
    <xf numFmtId="185" fontId="1" fillId="0" borderId="1" xfId="36" applyFont="1" applyBorder="1" applyAlignment="1">
      <alignment horizontal="left" wrapText="1"/>
    </xf>
    <xf numFmtId="192" fontId="5" fillId="0" borderId="1" xfId="5" applyNumberFormat="1" applyFont="1" applyBorder="1" applyAlignment="1">
      <alignment horizontal="left" wrapText="1"/>
    </xf>
    <xf numFmtId="185" fontId="12" fillId="0" borderId="1" xfId="4" applyNumberFormat="1" applyBorder="1" applyAlignment="1">
      <alignment horizontal="left"/>
    </xf>
    <xf numFmtId="185" fontId="12" fillId="0" borderId="1" xfId="4" applyBorder="1" applyAlignment="1">
      <alignment horizontal="left"/>
    </xf>
    <xf numFmtId="185" fontId="0" fillId="0" borderId="1" xfId="17" applyFont="1" applyBorder="1" applyAlignment="1">
      <alignment horizontal="left"/>
    </xf>
    <xf numFmtId="49" fontId="0" fillId="0" borderId="1" xfId="17" applyNumberFormat="1" applyFont="1" applyBorder="1" applyAlignment="1">
      <alignment horizontal="left"/>
    </xf>
    <xf numFmtId="180" fontId="12" fillId="0" borderId="2" xfId="4" applyNumberFormat="1" applyBorder="1" applyAlignment="1">
      <alignment horizontal="left" wrapText="1"/>
    </xf>
    <xf numFmtId="180" fontId="12" fillId="0" borderId="2" xfId="4" applyNumberFormat="1" applyBorder="1" applyAlignment="1">
      <alignment horizontal="left"/>
    </xf>
    <xf numFmtId="1" fontId="6" fillId="0" borderId="1" xfId="33" applyNumberFormat="1" applyFont="1" applyBorder="1" applyAlignment="1">
      <alignment horizontal="left" vertical="center" wrapText="1"/>
    </xf>
    <xf numFmtId="2" fontId="12" fillId="0" borderId="1" xfId="4" applyNumberFormat="1" applyBorder="1" applyAlignment="1">
      <alignment horizontal="left"/>
    </xf>
    <xf numFmtId="43" fontId="12" fillId="8" borderId="1" xfId="4" applyNumberFormat="1" applyFill="1" applyBorder="1" applyAlignment="1">
      <alignment horizontal="left"/>
    </xf>
    <xf numFmtId="1" fontId="12" fillId="8" borderId="1" xfId="4" applyNumberFormat="1" applyFill="1" applyBorder="1" applyAlignment="1">
      <alignment horizontal="left"/>
    </xf>
    <xf numFmtId="3" fontId="12" fillId="0" borderId="1" xfId="4" applyNumberFormat="1" applyBorder="1" applyAlignment="1">
      <alignment horizontal="left"/>
    </xf>
    <xf numFmtId="180" fontId="12" fillId="8" borderId="1" xfId="4" applyNumberFormat="1" applyFill="1" applyBorder="1" applyAlignment="1">
      <alignment horizontal="left"/>
    </xf>
    <xf numFmtId="188" fontId="12" fillId="0" borderId="1" xfId="4" applyNumberFormat="1" applyBorder="1" applyAlignment="1">
      <alignment horizontal="left"/>
    </xf>
    <xf numFmtId="193" fontId="12" fillId="8" borderId="1" xfId="4" applyNumberFormat="1" applyFill="1" applyBorder="1" applyAlignment="1">
      <alignment horizontal="left"/>
    </xf>
    <xf numFmtId="185" fontId="7" fillId="0" borderId="1" xfId="11" applyNumberFormat="1" applyFont="1" applyFill="1" applyBorder="1" applyAlignment="1" applyProtection="1">
      <alignment horizontal="left" vertical="center"/>
    </xf>
    <xf numFmtId="178" fontId="8" fillId="0" borderId="1" xfId="23" applyNumberFormat="1" applyFont="1" applyBorder="1" applyAlignment="1">
      <alignment horizontal="left" vertical="center"/>
    </xf>
    <xf numFmtId="10" fontId="12" fillId="0" borderId="1" xfId="4" applyNumberFormat="1" applyBorder="1" applyAlignment="1">
      <alignment horizontal="left"/>
    </xf>
    <xf numFmtId="194" fontId="12" fillId="8" borderId="1" xfId="4" applyNumberFormat="1" applyFill="1" applyBorder="1" applyAlignment="1">
      <alignment horizontal="left"/>
    </xf>
    <xf numFmtId="10" fontId="0" fillId="8" borderId="1" xfId="10" applyNumberFormat="1" applyFont="1" applyFill="1" applyBorder="1" applyAlignment="1">
      <alignment horizontal="left"/>
    </xf>
    <xf numFmtId="180" fontId="12" fillId="0" borderId="1" xfId="4" applyNumberFormat="1" applyBorder="1" applyAlignment="1">
      <alignment horizontal="left"/>
    </xf>
    <xf numFmtId="185" fontId="12" fillId="0" borderId="0" xfId="4" applyNumberFormat="1" applyAlignment="1">
      <alignment wrapText="1"/>
    </xf>
    <xf numFmtId="186" fontId="12" fillId="0" borderId="0" xfId="4" applyNumberFormat="1" applyAlignment="1">
      <alignment wrapText="1"/>
    </xf>
    <xf numFmtId="195" fontId="0" fillId="0" borderId="1" xfId="17" applyNumberFormat="1" applyFont="1" applyBorder="1" applyAlignment="1">
      <alignment horizontal="left"/>
    </xf>
    <xf numFmtId="185" fontId="12" fillId="0" borderId="1" xfId="17" applyFont="1" applyBorder="1" applyAlignment="1">
      <alignment horizontal="left"/>
    </xf>
  </cellXfs>
  <cellStyles count="37">
    <cellStyle name=" 1" xfId="31"/>
    <cellStyle name=" 1 2" xfId="27"/>
    <cellStyle name="Currency 2 2" xfId="29"/>
    <cellStyle name="Currency 2 2 2" xfId="1"/>
    <cellStyle name="Currency_JCP 75 grams MF sheet set 04072011 hellen 2" xfId="2"/>
    <cellStyle name="Normal 1" xfId="28"/>
    <cellStyle name="Normal 1 2" xfId="3"/>
    <cellStyle name="Normal 2" xfId="4"/>
    <cellStyle name="Normal 2 18 2" xfId="5"/>
    <cellStyle name="Normal 2 31" xfId="36"/>
    <cellStyle name="Normal 28" xfId="33"/>
    <cellStyle name="Normal 3 2 15" xfId="6"/>
    <cellStyle name="Normal 35" xfId="7"/>
    <cellStyle name="Normal 52" xfId="8"/>
    <cellStyle name="Normal_08Fall market pillow&amp;MPD&amp;CMF 2" xfId="32"/>
    <cellStyle name="Percent 17" xfId="9"/>
    <cellStyle name="Percent 2" xfId="10"/>
    <cellStyle name="Percent 2 2 2" xfId="11"/>
    <cellStyle name="Style 1" xfId="12"/>
    <cellStyle name="百分比 2" xfId="13"/>
    <cellStyle name="百分比 2 2" xfId="14"/>
    <cellStyle name="百分比 3" xfId="15"/>
    <cellStyle name="百分比 5" xfId="16"/>
    <cellStyle name="常规" xfId="0" builtinId="0"/>
    <cellStyle name="常规 14 2" xfId="35"/>
    <cellStyle name="常规 18" xfId="17"/>
    <cellStyle name="常规 2" xfId="18"/>
    <cellStyle name="常规 3" xfId="19"/>
    <cellStyle name="常规 7" xfId="34"/>
    <cellStyle name="货币 2" xfId="20"/>
    <cellStyle name="货币 3" xfId="21"/>
    <cellStyle name="千位分隔 4" xfId="22"/>
    <cellStyle name="样式 1 2" xfId="23"/>
    <cellStyle name="样式 1 2 2" xfId="24"/>
    <cellStyle name="样式 1 3" xfId="30"/>
    <cellStyle name="样式 1 3 2" xfId="26"/>
    <cellStyle name="样式 1 5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Users\sarah.chen\AppData\Local\Microsoft\Windows\Temporary%20Internet%20Files\Content.Outlook\RBUPAN03\Window%20Pane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.sharepoint.com\Msfs05\data1\Documents%20and%20Settings\tm50891\Local%20Settings\Temporary%20Internet%20Files\OLK106\Levolor%203%2025%2007%20Proforma%203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topLeftCell="AG1" zoomScale="99" zoomScaleNormal="99" workbookViewId="0">
      <selection activeCell="BA9" sqref="BA9"/>
    </sheetView>
  </sheetViews>
  <sheetFormatPr defaultColWidth="9.140625" defaultRowHeight="15"/>
  <cols>
    <col min="1" max="1" width="10.140625" style="2" customWidth="1"/>
    <col min="2" max="2" width="7.140625" style="3" customWidth="1"/>
    <col min="3" max="4" width="8.42578125" style="3" customWidth="1"/>
    <col min="5" max="5" width="12.42578125" style="3" customWidth="1"/>
    <col min="6" max="6" width="18.7109375" style="3" customWidth="1"/>
    <col min="7" max="7" width="15.5703125" style="3" customWidth="1"/>
    <col min="8" max="8" width="17.28515625" style="3" customWidth="1"/>
    <col min="9" max="9" width="22.42578125" style="3" customWidth="1"/>
    <col min="10" max="10" width="23.28515625" style="3" customWidth="1"/>
    <col min="11" max="11" width="11.140625" style="3" customWidth="1"/>
    <col min="12" max="12" width="39.140625" style="3" customWidth="1"/>
    <col min="13" max="13" width="18" style="3" customWidth="1"/>
    <col min="14" max="18" width="15" style="3" customWidth="1"/>
    <col min="19" max="19" width="8.85546875" style="3" customWidth="1"/>
    <col min="20" max="20" width="8.85546875" style="4" customWidth="1"/>
    <col min="21" max="21" width="8.5703125" style="4" customWidth="1"/>
    <col min="22" max="22" width="9.42578125" style="3" customWidth="1"/>
    <col min="23" max="23" width="8.140625" style="5" customWidth="1"/>
    <col min="24" max="24" width="8.7109375" style="5" customWidth="1"/>
    <col min="25" max="25" width="7.140625" style="5" customWidth="1"/>
    <col min="26" max="26" width="9" style="6" customWidth="1"/>
    <col min="27" max="27" width="6.28515625" style="7" customWidth="1"/>
    <col min="28" max="28" width="11.42578125" style="8" customWidth="1"/>
    <col min="29" max="29" width="10" style="6" customWidth="1"/>
    <col min="30" max="30" width="9.85546875" style="7" customWidth="1"/>
    <col min="31" max="31" width="7.85546875" style="3" customWidth="1"/>
    <col min="32" max="32" width="9" style="4" customWidth="1"/>
    <col min="33" max="33" width="14.140625" style="3" customWidth="1"/>
    <col min="34" max="34" width="8.42578125" style="9" customWidth="1"/>
    <col min="35" max="35" width="10.7109375" style="4" customWidth="1"/>
    <col min="36" max="36" width="11.28515625" style="4" customWidth="1"/>
    <col min="37" max="39" width="8.7109375" style="9" customWidth="1"/>
    <col min="40" max="40" width="8.7109375" style="4" customWidth="1"/>
    <col min="41" max="41" width="8.7109375" style="9" customWidth="1"/>
    <col min="42" max="42" width="8.7109375" style="4" customWidth="1"/>
    <col min="43" max="43" width="8.7109375" style="9" customWidth="1"/>
    <col min="44" max="44" width="8.7109375" style="4" customWidth="1"/>
    <col min="45" max="45" width="8.7109375" style="9" customWidth="1"/>
    <col min="46" max="47" width="8.7109375" style="4" customWidth="1"/>
    <col min="48" max="48" width="8.7109375" style="9" customWidth="1"/>
    <col min="49" max="49" width="8.7109375" style="4" customWidth="1"/>
    <col min="50" max="50" width="9.140625" style="4" customWidth="1"/>
    <col min="51" max="51" width="11.140625" style="4" customWidth="1"/>
    <col min="52" max="52" width="7.7109375" style="4" customWidth="1"/>
    <col min="53" max="53" width="12.140625" style="4" customWidth="1"/>
    <col min="54" max="54" width="14" style="3" customWidth="1"/>
    <col min="55" max="55" width="15.28515625" style="3"/>
    <col min="56" max="56" width="14.85546875" style="10" customWidth="1"/>
    <col min="57" max="57" width="15" style="4" customWidth="1"/>
    <col min="58" max="16384" width="9.140625" style="3"/>
  </cols>
  <sheetData>
    <row r="1" spans="1:57" ht="68.099999999999994" customHeight="1">
      <c r="A1" s="11" t="s">
        <v>5</v>
      </c>
      <c r="B1" s="11" t="s">
        <v>6</v>
      </c>
      <c r="C1" s="12" t="s">
        <v>7</v>
      </c>
      <c r="D1" s="12" t="s">
        <v>8</v>
      </c>
      <c r="E1" s="13" t="s">
        <v>0</v>
      </c>
      <c r="F1" s="13" t="s">
        <v>2</v>
      </c>
      <c r="G1" s="14" t="s">
        <v>9</v>
      </c>
      <c r="H1" s="12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6" t="s">
        <v>16</v>
      </c>
      <c r="O1" s="17" t="s">
        <v>17</v>
      </c>
      <c r="P1" s="17" t="s">
        <v>18</v>
      </c>
      <c r="Q1" s="18" t="s">
        <v>19</v>
      </c>
      <c r="R1" s="18" t="s">
        <v>20</v>
      </c>
      <c r="S1" s="15" t="s">
        <v>21</v>
      </c>
      <c r="T1" s="19" t="s">
        <v>22</v>
      </c>
      <c r="U1" s="20" t="s">
        <v>23</v>
      </c>
      <c r="V1" s="21" t="s">
        <v>24</v>
      </c>
      <c r="W1" s="22" t="s">
        <v>25</v>
      </c>
      <c r="X1" s="22" t="s">
        <v>26</v>
      </c>
      <c r="Y1" s="22" t="s">
        <v>27</v>
      </c>
      <c r="Z1" s="23" t="s">
        <v>28</v>
      </c>
      <c r="AA1" s="24" t="s">
        <v>29</v>
      </c>
      <c r="AB1" s="25" t="s">
        <v>30</v>
      </c>
      <c r="AC1" s="26" t="s">
        <v>31</v>
      </c>
      <c r="AD1" s="27" t="s">
        <v>32</v>
      </c>
      <c r="AE1" s="11" t="s">
        <v>33</v>
      </c>
      <c r="AF1" s="28" t="s">
        <v>34</v>
      </c>
      <c r="AG1" s="11" t="s">
        <v>35</v>
      </c>
      <c r="AH1" s="29" t="s">
        <v>36</v>
      </c>
      <c r="AI1" s="30" t="s">
        <v>37</v>
      </c>
      <c r="AJ1" s="28" t="s">
        <v>38</v>
      </c>
      <c r="AK1" s="29" t="s">
        <v>39</v>
      </c>
      <c r="AL1" s="29" t="s">
        <v>40</v>
      </c>
      <c r="AM1" s="29" t="s">
        <v>41</v>
      </c>
      <c r="AN1" s="28" t="s">
        <v>42</v>
      </c>
      <c r="AO1" s="29" t="s">
        <v>43</v>
      </c>
      <c r="AP1" s="28" t="s">
        <v>44</v>
      </c>
      <c r="AQ1" s="29" t="s">
        <v>45</v>
      </c>
      <c r="AR1" s="28" t="s">
        <v>46</v>
      </c>
      <c r="AS1" s="29" t="s">
        <v>47</v>
      </c>
      <c r="AT1" s="28" t="s">
        <v>48</v>
      </c>
      <c r="AU1" s="29" t="s">
        <v>49</v>
      </c>
      <c r="AV1" s="28" t="s">
        <v>50</v>
      </c>
      <c r="AW1" s="28" t="s">
        <v>51</v>
      </c>
      <c r="AX1" s="31" t="s">
        <v>52</v>
      </c>
      <c r="AY1" s="32" t="s">
        <v>53</v>
      </c>
      <c r="AZ1" s="33" t="s">
        <v>54</v>
      </c>
      <c r="BA1" s="34" t="s">
        <v>55</v>
      </c>
      <c r="BB1" s="35" t="s">
        <v>56</v>
      </c>
      <c r="BC1" s="36" t="s">
        <v>57</v>
      </c>
      <c r="BD1" s="28" t="s">
        <v>58</v>
      </c>
      <c r="BE1" s="3"/>
    </row>
    <row r="2" spans="1:57" s="1" customFormat="1">
      <c r="A2" s="37">
        <v>1</v>
      </c>
      <c r="B2" s="38"/>
      <c r="C2" s="38"/>
      <c r="D2" s="38"/>
      <c r="E2" s="38" t="s">
        <v>1</v>
      </c>
      <c r="F2" s="38" t="s">
        <v>72</v>
      </c>
      <c r="G2" s="38" t="s">
        <v>4</v>
      </c>
      <c r="H2" s="38" t="s">
        <v>67</v>
      </c>
      <c r="I2" s="38" t="s">
        <v>68</v>
      </c>
      <c r="J2" s="38" t="s">
        <v>69</v>
      </c>
      <c r="K2" s="38" t="s">
        <v>66</v>
      </c>
      <c r="L2" s="38" t="s">
        <v>64</v>
      </c>
      <c r="M2" s="38" t="s">
        <v>63</v>
      </c>
      <c r="N2" s="39"/>
      <c r="O2" s="59">
        <v>1903334</v>
      </c>
      <c r="P2" s="39"/>
      <c r="Q2" s="60" t="s">
        <v>70</v>
      </c>
      <c r="R2" s="40"/>
      <c r="S2" s="38" t="s">
        <v>60</v>
      </c>
      <c r="T2" s="41">
        <v>6.6</v>
      </c>
      <c r="U2" s="42">
        <v>6.8</v>
      </c>
      <c r="V2" s="38" t="s">
        <v>61</v>
      </c>
      <c r="W2" s="43">
        <v>122</v>
      </c>
      <c r="X2" s="43">
        <v>102</v>
      </c>
      <c r="Y2" s="43">
        <v>114</v>
      </c>
      <c r="Z2" s="44">
        <v>2</v>
      </c>
      <c r="AA2" s="43">
        <v>128</v>
      </c>
      <c r="AB2" s="45">
        <v>1.42</v>
      </c>
      <c r="AC2" s="44">
        <v>44</v>
      </c>
      <c r="AD2" s="46">
        <v>5632</v>
      </c>
      <c r="AE2" s="47">
        <v>5400</v>
      </c>
      <c r="AF2" s="48">
        <v>0.96</v>
      </c>
      <c r="AG2" s="38" t="s">
        <v>62</v>
      </c>
      <c r="AH2" s="49">
        <v>0.18</v>
      </c>
      <c r="AI2" s="50">
        <f>IF(ISERROR(U2*AH2),"",U2*AH2)</f>
        <v>1.224</v>
      </c>
      <c r="AJ2" s="48">
        <f>IF(ISERROR(U2+AF2+AI2),"",U2+AF2+AI2)</f>
        <v>8.98</v>
      </c>
      <c r="AK2" s="51">
        <v>1.37</v>
      </c>
      <c r="AL2" s="52">
        <v>12.3</v>
      </c>
      <c r="AM2" s="53">
        <v>0.1</v>
      </c>
      <c r="AN2" s="48">
        <v>1.46</v>
      </c>
      <c r="AO2" s="53">
        <v>0.04</v>
      </c>
      <c r="AP2" s="48">
        <v>0.57999999999999996</v>
      </c>
      <c r="AQ2" s="53"/>
      <c r="AR2" s="48">
        <v>0</v>
      </c>
      <c r="AS2" s="53">
        <v>0.05</v>
      </c>
      <c r="AT2" s="48">
        <v>0.73</v>
      </c>
      <c r="AU2" s="53">
        <v>0</v>
      </c>
      <c r="AV2" s="48">
        <v>0</v>
      </c>
      <c r="AW2" s="48">
        <v>2.77</v>
      </c>
      <c r="AX2" s="54">
        <v>9.57</v>
      </c>
      <c r="AY2" s="55">
        <v>0.34410000000000002</v>
      </c>
      <c r="AZ2" s="56">
        <v>14.59</v>
      </c>
      <c r="BA2" s="56">
        <v>14.59</v>
      </c>
      <c r="BB2" s="37">
        <v>180244</v>
      </c>
      <c r="BC2" s="48">
        <f>IF(ISERROR(AX2*BB2),"",AX2*BB2)</f>
        <v>1724935.08</v>
      </c>
      <c r="BD2" s="48">
        <f>IF(ISERROR(AZ2*BB2),"",AZ2*BB2)</f>
        <v>2629759.96</v>
      </c>
    </row>
    <row r="3" spans="1:57" s="1" customFormat="1">
      <c r="A3" s="37">
        <v>2</v>
      </c>
      <c r="B3" s="38"/>
      <c r="C3" s="38"/>
      <c r="D3" s="38"/>
      <c r="E3" s="38" t="s">
        <v>1</v>
      </c>
      <c r="F3" s="38" t="s">
        <v>3</v>
      </c>
      <c r="G3" s="38" t="s">
        <v>4</v>
      </c>
      <c r="H3" s="38" t="s">
        <v>67</v>
      </c>
      <c r="I3" s="38" t="s">
        <v>68</v>
      </c>
      <c r="J3" s="38" t="s">
        <v>69</v>
      </c>
      <c r="K3" s="38" t="s">
        <v>59</v>
      </c>
      <c r="L3" s="38" t="s">
        <v>65</v>
      </c>
      <c r="M3" s="38" t="s">
        <v>63</v>
      </c>
      <c r="N3" s="39"/>
      <c r="O3" s="59">
        <v>1903335</v>
      </c>
      <c r="P3" s="39"/>
      <c r="Q3" s="60" t="s">
        <v>71</v>
      </c>
      <c r="R3" s="40"/>
      <c r="S3" s="38" t="s">
        <v>60</v>
      </c>
      <c r="T3" s="41">
        <v>7.3</v>
      </c>
      <c r="U3" s="42">
        <v>7.5</v>
      </c>
      <c r="V3" s="38" t="s">
        <v>61</v>
      </c>
      <c r="W3" s="43">
        <v>122</v>
      </c>
      <c r="X3" s="43">
        <v>102</v>
      </c>
      <c r="Y3" s="43">
        <v>114</v>
      </c>
      <c r="Z3" s="44">
        <v>2</v>
      </c>
      <c r="AA3" s="43">
        <v>128</v>
      </c>
      <c r="AB3" s="45">
        <v>1.42</v>
      </c>
      <c r="AC3" s="44">
        <v>42</v>
      </c>
      <c r="AD3" s="46">
        <v>5376</v>
      </c>
      <c r="AE3" s="47">
        <v>5400</v>
      </c>
      <c r="AF3" s="48">
        <v>1</v>
      </c>
      <c r="AG3" s="38" t="s">
        <v>62</v>
      </c>
      <c r="AH3" s="49">
        <v>0.18</v>
      </c>
      <c r="AI3" s="50">
        <f>IF(ISERROR(U3*AH3),"",U3*AH3)</f>
        <v>1.35</v>
      </c>
      <c r="AJ3" s="48">
        <f>IF(ISERROR(U3+AF3+AI3),"",U3+AF3+AI3)</f>
        <v>9.85</v>
      </c>
      <c r="AK3" s="51">
        <v>1.37</v>
      </c>
      <c r="AL3" s="52">
        <v>13.49</v>
      </c>
      <c r="AM3" s="53">
        <v>0.1</v>
      </c>
      <c r="AN3" s="48">
        <v>1.68</v>
      </c>
      <c r="AO3" s="53">
        <v>0.04</v>
      </c>
      <c r="AP3" s="48">
        <v>0.67</v>
      </c>
      <c r="AQ3" s="53"/>
      <c r="AR3" s="48">
        <v>0</v>
      </c>
      <c r="AS3" s="53">
        <v>0.05</v>
      </c>
      <c r="AT3" s="48">
        <v>0.84</v>
      </c>
      <c r="AU3" s="53">
        <v>0</v>
      </c>
      <c r="AV3" s="48">
        <v>0</v>
      </c>
      <c r="AW3" s="48">
        <v>3.19</v>
      </c>
      <c r="AX3" s="54">
        <v>10.69</v>
      </c>
      <c r="AY3" s="55">
        <v>0.36409999999999998</v>
      </c>
      <c r="AZ3" s="56">
        <v>16.809999999999999</v>
      </c>
      <c r="BA3" s="56">
        <v>16.809999999999999</v>
      </c>
      <c r="BB3" s="37">
        <v>69888</v>
      </c>
      <c r="BC3" s="48">
        <f>IF(ISERROR(AX3*BB3),"",AX3*BB3)</f>
        <v>747102.71999999997</v>
      </c>
      <c r="BD3" s="48">
        <f>IF(ISERROR(AZ3*BB3),"",AZ3*BB3)</f>
        <v>1174817.28</v>
      </c>
    </row>
    <row r="4" spans="1:57">
      <c r="BB4" s="57"/>
      <c r="BC4" s="58">
        <f>SUM(BC2:BC3)</f>
        <v>2472037.7999999998</v>
      </c>
      <c r="BD4" s="58">
        <f>SUM(BD2:BD3)</f>
        <v>3804577.24</v>
      </c>
    </row>
    <row r="5" spans="1:57">
      <c r="BB5" s="57"/>
    </row>
  </sheetData>
  <sheetProtection insertRows="0" deleteRows="0" sort="0"/>
  <protectedRanges>
    <protectedRange sqref="AF2:AF3 A4:BA212 AI2:AY3 U2:V3 AB2:AD3 A2:S3" name="Range1"/>
    <protectedRange sqref="W2:Z3" name="Range1_2"/>
    <protectedRange sqref="AE2:AE3" name="Range1_3"/>
    <protectedRange sqref="AG2:AH3" name="Range1_4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G2:G3</xm:sqref>
        </x14:dataValidation>
        <x14:dataValidation type="list" allowBlank="1" showInputMessage="1" showErrorMessage="1">
          <x14:formula1>
            <xm:f>#REF!</xm:f>
          </x14:formula1>
          <xm:sqref>S2:S3</xm:sqref>
        </x14:dataValidation>
        <x14:dataValidation type="list" allowBlank="1" showInputMessage="1" showErrorMessage="1">
          <x14:formula1>
            <xm:f>#REF!</xm:f>
          </x14:formula1>
          <xm:sqref>V2:V3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</rangeList>
  <rangeList sheetStid="16" master="" otherUserPermission="visible"/>
  <rangeList sheetStid="14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2026-03-10T04:48:24Z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BB3380B01F3E408F814E90C31666DF25_12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