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6E6FA5E-20B8-4E81-8251-A561096478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0" i="5" l="1"/>
  <c r="AO10" i="5"/>
  <c r="AR10" i="5"/>
  <c r="AS10" i="5"/>
  <c r="AT10" i="5"/>
  <c r="AU10" i="5"/>
  <c r="AJ10" i="5"/>
  <c r="AD10" i="5"/>
  <c r="AE10" i="5"/>
  <c r="AG10" i="5"/>
  <c r="AL9" i="5"/>
  <c r="AO9" i="5"/>
  <c r="AR9" i="5"/>
  <c r="AS9" i="5"/>
  <c r="AT9" i="5"/>
  <c r="AU9" i="5"/>
  <c r="AJ9" i="5"/>
  <c r="AD9" i="5"/>
  <c r="AE9" i="5"/>
  <c r="AG9" i="5"/>
  <c r="AL8" i="5"/>
  <c r="AO8" i="5"/>
  <c r="AR8" i="5"/>
  <c r="AS8" i="5"/>
  <c r="AT8" i="5"/>
  <c r="AU8" i="5"/>
  <c r="AJ8" i="5"/>
  <c r="AD8" i="5"/>
  <c r="AE8" i="5"/>
  <c r="AG8" i="5"/>
  <c r="AL7" i="5"/>
  <c r="AO7" i="5"/>
  <c r="AR7" i="5"/>
  <c r="AS7" i="5"/>
  <c r="AT7" i="5"/>
  <c r="AU7" i="5"/>
  <c r="AJ7" i="5"/>
  <c r="AD7" i="5"/>
  <c r="AE7" i="5"/>
  <c r="AG7" i="5"/>
  <c r="AL6" i="5"/>
  <c r="AO6" i="5"/>
  <c r="AR6" i="5"/>
  <c r="AS6" i="5"/>
  <c r="AT6" i="5"/>
  <c r="AU6" i="5"/>
  <c r="AJ6" i="5"/>
  <c r="AD6" i="5"/>
  <c r="AE6" i="5"/>
  <c r="AG6" i="5"/>
  <c r="AL5" i="5"/>
  <c r="AO5" i="5"/>
  <c r="AR5" i="5"/>
  <c r="AS5" i="5"/>
  <c r="AT5" i="5"/>
  <c r="AU5" i="5"/>
  <c r="AJ5" i="5"/>
  <c r="AD5" i="5"/>
  <c r="AE5" i="5"/>
  <c r="AG5" i="5"/>
  <c r="AJ3" i="5"/>
  <c r="AJ2" i="5"/>
  <c r="AR2" i="5"/>
  <c r="AR3" i="5"/>
  <c r="AR4" i="5"/>
  <c r="AO2" i="5"/>
  <c r="AO3" i="5"/>
  <c r="AO4" i="5"/>
  <c r="AL2" i="5"/>
  <c r="AS2" i="5"/>
  <c r="AT2" i="5"/>
  <c r="AL3" i="5"/>
  <c r="AS3" i="5"/>
  <c r="AL4" i="5"/>
  <c r="AS4" i="5"/>
  <c r="AJ4" i="5"/>
  <c r="AD4" i="5"/>
  <c r="AE4" i="5"/>
  <c r="AG4" i="5"/>
  <c r="AD3" i="5"/>
  <c r="AE3" i="5"/>
  <c r="AG3" i="5"/>
  <c r="AD2" i="5"/>
  <c r="AE2" i="5"/>
  <c r="AG2" i="5"/>
  <c r="AT4" i="5"/>
  <c r="AU4" i="5"/>
  <c r="AT3" i="5"/>
  <c r="AU2" i="5"/>
  <c r="AU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</commentList>
</comments>
</file>

<file path=xl/sharedStrings.xml><?xml version="1.0" encoding="utf-8"?>
<sst xmlns="http://schemas.openxmlformats.org/spreadsheetml/2006/main" count="156" uniqueCount="78">
  <si>
    <t>Brand</t>
  </si>
  <si>
    <t>Package Type</t>
  </si>
  <si>
    <t>Licensor</t>
  </si>
  <si>
    <t>Normal</t>
  </si>
  <si>
    <t>SHEET/SHEET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</si>
  <si>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</si>
  <si>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</si>
  <si>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</si>
  <si>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</si>
  <si>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</si>
  <si>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</si>
  <si>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</si>
  <si>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</si>
  <si>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</si>
  <si>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</si>
  <si>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</si>
  <si>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</si>
  <si>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</si>
  <si>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</si>
  <si>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</si>
  <si>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</si>
  <si>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</si>
  <si>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</si>
  <si>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</si>
  <si>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</si>
  <si>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</si>
  <si>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</si>
  <si>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</si>
  <si>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</si>
  <si>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</si>
  <si>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</si>
  <si>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</si>
  <si>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</si>
  <si>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</si>
  <si>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</si>
  <si>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</si>
  <si>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</si>
  <si>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</si>
  <si>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</si>
  <si>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</si>
  <si>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</si>
  <si>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Product Category</t>
  </si>
  <si>
    <t>Set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</si>
  <si>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</si>
  <si>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</si>
  <si>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</si>
  <si>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</si>
  <si>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</si>
  <si>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</si>
  <si>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</si>
  <si>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 xml:space="preserve">100% Polyester Microfiber Solid Flat Sheet </t>
    <phoneticPr fontId="68" type="noConversion"/>
  </si>
  <si>
    <t>95gsm microfiber  75D*150D,106*84 solid.; 10cm top cuff; ;12 sets/ Carton, 4sets/ PE bag</t>
    <phoneticPr fontId="68" type="noConversion"/>
  </si>
  <si>
    <t>L&amp;C SHT FLT MF WHT SN/KS</t>
    <phoneticPr fontId="68" type="noConversion"/>
  </si>
  <si>
    <t>L&amp;C SHT FLT MF WHT DB/QN</t>
    <phoneticPr fontId="68" type="noConversion"/>
  </si>
  <si>
    <t>L&amp;C SHT FLT MF WHT KN/SK</t>
    <phoneticPr fontId="68" type="noConversion"/>
  </si>
  <si>
    <t>SN/KS:  200x260cm</t>
    <phoneticPr fontId="68" type="noConversion"/>
  </si>
  <si>
    <t>DB/QN: 245x260cm</t>
    <phoneticPr fontId="68" type="noConversion"/>
  </si>
  <si>
    <t>KN/SK: 280 x 270</t>
    <phoneticPr fontId="68" type="noConversion"/>
  </si>
  <si>
    <t>White</t>
    <phoneticPr fontId="68" type="noConversion"/>
  </si>
  <si>
    <t>ITM2511-000781</t>
    <phoneticPr fontId="68" type="noConversion"/>
  </si>
  <si>
    <t>Grey</t>
    <phoneticPr fontId="68" type="noConversion"/>
  </si>
  <si>
    <t>Black</t>
    <phoneticPr fontId="68" type="noConversion"/>
  </si>
  <si>
    <t>L&amp;C SHT FLT MF GRY SN/KS</t>
  </si>
  <si>
    <t>L&amp;C SHT FLT MF GRY DB/QN</t>
  </si>
  <si>
    <t>L&amp;C SHT FLT MF GRY KN/SK</t>
  </si>
  <si>
    <t>L&amp;C SHT FLT MF BLK SN/KS</t>
  </si>
  <si>
    <t>L&amp;C SHT FLT MF BLK DB/QN</t>
  </si>
  <si>
    <t>L&amp;C SHT FLT MF BLK KN/SK</t>
  </si>
  <si>
    <t>Description-Short</t>
    <phoneticPr fontId="68" type="noConversion"/>
  </si>
  <si>
    <t>WAHS20-0745</t>
  </si>
  <si>
    <t>WAHS20-0746</t>
  </si>
  <si>
    <t>WAHS20-0747</t>
  </si>
  <si>
    <t>WAHS20-0748</t>
  </si>
  <si>
    <t>WAHS20-0749</t>
  </si>
  <si>
    <t>WAHS20-0750</t>
  </si>
  <si>
    <t>WAHS20-0751</t>
  </si>
  <si>
    <t>WAHS20-0752</t>
  </si>
  <si>
    <t>WAHS20-0753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</si>
</sst>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0_ "/>
  </numFmts>
  <fonts count="6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7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2" fillId="0" borderId="0"/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13" fillId="28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7" borderId="0" applyNumberFormat="0" applyBorder="0" applyAlignment="0" applyProtection="0"/>
    <xf numFmtId="192" fontId="33" fillId="7" borderId="0" applyNumberFormat="0" applyBorder="0" applyAlignment="0" applyProtection="0"/>
    <xf numFmtId="192" fontId="33" fillId="7" borderId="0" applyNumberFormat="0" applyBorder="0" applyAlignment="0" applyProtection="0"/>
    <xf numFmtId="192" fontId="33" fillId="8" borderId="0" applyNumberFormat="0" applyBorder="0" applyAlignment="0" applyProtection="0"/>
    <xf numFmtId="192" fontId="33" fillId="8" borderId="0" applyNumberFormat="0" applyBorder="0" applyAlignment="0" applyProtection="0"/>
    <xf numFmtId="192" fontId="33" fillId="8" borderId="0" applyNumberFormat="0" applyBorder="0" applyAlignment="0" applyProtection="0"/>
    <xf numFmtId="192" fontId="33" fillId="9" borderId="0" applyNumberFormat="0" applyBorder="0" applyAlignment="0" applyProtection="0"/>
    <xf numFmtId="192" fontId="33" fillId="9" borderId="0" applyNumberFormat="0" applyBorder="0" applyAlignment="0" applyProtection="0"/>
    <xf numFmtId="192" fontId="33" fillId="9" borderId="0" applyNumberFormat="0" applyBorder="0" applyAlignment="0" applyProtection="0"/>
    <xf numFmtId="192" fontId="33" fillId="10" borderId="0" applyNumberFormat="0" applyBorder="0" applyAlignment="0" applyProtection="0"/>
    <xf numFmtId="192" fontId="33" fillId="10" borderId="0" applyNumberFormat="0" applyBorder="0" applyAlignment="0" applyProtection="0"/>
    <xf numFmtId="192" fontId="33" fillId="10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0" borderId="0" applyNumberFormat="0" applyBorder="0" applyAlignment="0" applyProtection="0"/>
    <xf numFmtId="192" fontId="33" fillId="10" borderId="0" applyNumberFormat="0" applyBorder="0" applyAlignment="0" applyProtection="0"/>
    <xf numFmtId="192" fontId="33" fillId="10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5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6" borderId="0" applyNumberFormat="0" applyBorder="0" applyAlignment="0" applyProtection="0"/>
    <xf numFmtId="192" fontId="35" fillId="8" borderId="0" applyNumberFormat="0" applyBorder="0" applyAlignment="0" applyProtection="0"/>
    <xf numFmtId="192" fontId="36" fillId="21" borderId="8" applyNumberFormat="0" applyAlignment="0" applyProtection="0"/>
    <xf numFmtId="192" fontId="37" fillId="22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9" borderId="0" applyNumberFormat="0" applyBorder="0" applyAlignment="0" applyProtection="0"/>
    <xf numFmtId="192" fontId="42" fillId="2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2" borderId="8" applyNumberFormat="0" applyAlignment="0" applyProtection="0"/>
    <xf numFmtId="192" fontId="47" fillId="0" borderId="10" applyNumberFormat="0" applyFill="0" applyAlignment="0" applyProtection="0"/>
    <xf numFmtId="192" fontId="48" fillId="27" borderId="0" applyNumberFormat="0" applyBorder="0" applyAlignment="0" applyProtection="0"/>
    <xf numFmtId="192" fontId="4" fillId="29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4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50" fillId="21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35" fillId="8" borderId="0" applyNumberFormat="0" applyBorder="0" applyAlignment="0" applyProtection="0"/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35" fillId="8" borderId="0" applyNumberFormat="0" applyBorder="0" applyAlignment="0" applyProtection="0"/>
    <xf numFmtId="192" fontId="35" fillId="8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41" fillId="9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41" fillId="9" borderId="0" applyNumberFormat="0" applyBorder="0" applyAlignment="0" applyProtection="0"/>
    <xf numFmtId="192" fontId="41" fillId="9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4" fillId="0" borderId="0"/>
    <xf numFmtId="192" fontId="12" fillId="28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7" borderId="0" applyNumberFormat="0" applyBorder="0" applyAlignment="0" applyProtection="0"/>
    <xf numFmtId="192" fontId="33" fillId="7" borderId="0" applyNumberFormat="0" applyBorder="0" applyAlignment="0" applyProtection="0"/>
    <xf numFmtId="192" fontId="33" fillId="8" borderId="0" applyNumberFormat="0" applyBorder="0" applyAlignment="0" applyProtection="0"/>
    <xf numFmtId="192" fontId="33" fillId="8" borderId="0" applyNumberFormat="0" applyBorder="0" applyAlignment="0" applyProtection="0"/>
    <xf numFmtId="192" fontId="33" fillId="9" borderId="0" applyNumberFormat="0" applyBorder="0" applyAlignment="0" applyProtection="0"/>
    <xf numFmtId="192" fontId="33" fillId="9" borderId="0" applyNumberFormat="0" applyBorder="0" applyAlignment="0" applyProtection="0"/>
    <xf numFmtId="192" fontId="33" fillId="10" borderId="0" applyNumberFormat="0" applyBorder="0" applyAlignment="0" applyProtection="0"/>
    <xf numFmtId="192" fontId="33" fillId="10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0" borderId="0" applyNumberFormat="0" applyBorder="0" applyAlignment="0" applyProtection="0"/>
    <xf numFmtId="192" fontId="33" fillId="10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5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6" borderId="0" applyNumberFormat="0" applyBorder="0" applyAlignment="0" applyProtection="0"/>
    <xf numFmtId="192" fontId="35" fillId="8" borderId="0" applyNumberFormat="0" applyBorder="0" applyAlignment="0" applyProtection="0"/>
    <xf numFmtId="192" fontId="36" fillId="21" borderId="8" applyNumberFormat="0" applyAlignment="0" applyProtection="0"/>
    <xf numFmtId="192" fontId="37" fillId="22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2" fillId="2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2" borderId="8" applyNumberFormat="0" applyAlignment="0" applyProtection="0"/>
    <xf numFmtId="192" fontId="47" fillId="0" borderId="10" applyNumberFormat="0" applyFill="0" applyAlignment="0" applyProtection="0"/>
    <xf numFmtId="192" fontId="48" fillId="27" borderId="0" applyNumberFormat="0" applyBorder="0" applyAlignment="0" applyProtection="0"/>
    <xf numFmtId="192" fontId="4" fillId="29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4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50" fillId="21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0" borderId="0" applyNumberFormat="0" applyBorder="0" applyAlignment="0" applyProtection="0"/>
    <xf numFmtId="192" fontId="33" fillId="31" borderId="0" applyNumberFormat="0" applyBorder="0" applyAlignment="0" applyProtection="0"/>
    <xf numFmtId="192" fontId="33" fillId="5" borderId="0" applyNumberFormat="0" applyBorder="0" applyAlignment="0" applyProtection="0"/>
    <xf numFmtId="192" fontId="33" fillId="32" borderId="0" applyNumberFormat="0" applyBorder="0" applyAlignment="0" applyProtection="0"/>
    <xf numFmtId="192" fontId="33" fillId="33" borderId="0" applyNumberFormat="0" applyBorder="0" applyAlignment="0" applyProtection="0"/>
    <xf numFmtId="192" fontId="33" fillId="6" borderId="0" applyNumberFormat="0" applyBorder="0" applyAlignment="0" applyProtection="0"/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36" borderId="0" applyNumberFormat="0" applyBorder="0" applyAlignment="0" applyProtection="0"/>
    <xf numFmtId="192" fontId="33" fillId="32" borderId="0" applyNumberFormat="0" applyBorder="0" applyAlignment="0" applyProtection="0"/>
    <xf numFmtId="192" fontId="33" fillId="34" borderId="0" applyNumberFormat="0" applyBorder="0" applyAlignment="0" applyProtection="0"/>
    <xf numFmtId="192" fontId="33" fillId="37" borderId="0" applyNumberFormat="0" applyBorder="0" applyAlignment="0" applyProtection="0"/>
    <xf numFmtId="192" fontId="34" fillId="38" borderId="0" applyNumberFormat="0" applyBorder="0" applyAlignment="0" applyProtection="0"/>
    <xf numFmtId="192" fontId="34" fillId="35" borderId="0" applyNumberFormat="0" applyBorder="0" applyAlignment="0" applyProtection="0"/>
    <xf numFmtId="192" fontId="34" fillId="36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5" borderId="0" applyNumberFormat="0" applyBorder="0" applyAlignment="0" applyProtection="0"/>
    <xf numFmtId="192" fontId="35" fillId="31" borderId="0" applyNumberFormat="0" applyBorder="0" applyAlignment="0" applyProtection="0"/>
    <xf numFmtId="192" fontId="36" fillId="29" borderId="8" applyNumberFormat="0" applyAlignment="0" applyProtection="0"/>
    <xf numFmtId="192" fontId="37" fillId="46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5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6" borderId="8" applyNumberFormat="0" applyAlignment="0" applyProtection="0"/>
    <xf numFmtId="192" fontId="47" fillId="0" borderId="10" applyNumberFormat="0" applyFill="0" applyAlignment="0" applyProtection="0"/>
    <xf numFmtId="192" fontId="48" fillId="47" borderId="0" applyNumberFormat="0" applyBorder="0" applyAlignment="0" applyProtection="0"/>
    <xf numFmtId="192" fontId="33" fillId="48" borderId="12" applyNumberFormat="0" applyFont="0" applyAlignment="0" applyProtection="0"/>
    <xf numFmtId="192" fontId="50" fillId="29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0" borderId="0" applyNumberFormat="0" applyBorder="0" applyAlignment="0" applyProtection="0">
      <alignment vertical="center"/>
    </xf>
    <xf numFmtId="192" fontId="19" fillId="32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1" borderId="0" applyNumberFormat="0" applyBorder="0" applyAlignment="0" applyProtection="0">
      <alignment vertical="center"/>
    </xf>
    <xf numFmtId="192" fontId="20" fillId="33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7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2" fillId="0" borderId="0"/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13" fillId="28" borderId="12" applyNumberFormat="0" applyFont="0" applyAlignment="0" applyProtection="0">
      <alignment vertical="center"/>
    </xf>
    <xf numFmtId="192" fontId="33" fillId="7" borderId="0" applyNumberFormat="0" applyBorder="0" applyAlignment="0" applyProtection="0"/>
    <xf numFmtId="192" fontId="33" fillId="7" borderId="0" applyNumberFormat="0" applyBorder="0" applyAlignment="0" applyProtection="0"/>
    <xf numFmtId="192" fontId="33" fillId="7" borderId="0" applyNumberFormat="0" applyBorder="0" applyAlignment="0" applyProtection="0"/>
    <xf numFmtId="192" fontId="33" fillId="8" borderId="0" applyNumberFormat="0" applyBorder="0" applyAlignment="0" applyProtection="0"/>
    <xf numFmtId="192" fontId="33" fillId="8" borderId="0" applyNumberFormat="0" applyBorder="0" applyAlignment="0" applyProtection="0"/>
    <xf numFmtId="192" fontId="33" fillId="8" borderId="0" applyNumberFormat="0" applyBorder="0" applyAlignment="0" applyProtection="0"/>
    <xf numFmtId="192" fontId="33" fillId="9" borderId="0" applyNumberFormat="0" applyBorder="0" applyAlignment="0" applyProtection="0"/>
    <xf numFmtId="192" fontId="33" fillId="9" borderId="0" applyNumberFormat="0" applyBorder="0" applyAlignment="0" applyProtection="0"/>
    <xf numFmtId="192" fontId="33" fillId="9" borderId="0" applyNumberFormat="0" applyBorder="0" applyAlignment="0" applyProtection="0"/>
    <xf numFmtId="192" fontId="33" fillId="10" borderId="0" applyNumberFormat="0" applyBorder="0" applyAlignment="0" applyProtection="0"/>
    <xf numFmtId="192" fontId="33" fillId="10" borderId="0" applyNumberFormat="0" applyBorder="0" applyAlignment="0" applyProtection="0"/>
    <xf numFmtId="192" fontId="33" fillId="10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0" borderId="0" applyNumberFormat="0" applyBorder="0" applyAlignment="0" applyProtection="0"/>
    <xf numFmtId="192" fontId="33" fillId="10" borderId="0" applyNumberFormat="0" applyBorder="0" applyAlignment="0" applyProtection="0"/>
    <xf numFmtId="192" fontId="33" fillId="10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5" borderId="0" applyNumberFormat="0" applyBorder="0" applyAlignment="0" applyProtection="0"/>
    <xf numFmtId="192" fontId="34" fillId="25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6" borderId="0" applyNumberFormat="0" applyBorder="0" applyAlignment="0" applyProtection="0"/>
    <xf numFmtId="192" fontId="34" fillId="26" borderId="0" applyNumberFormat="0" applyBorder="0" applyAlignment="0" applyProtection="0"/>
    <xf numFmtId="192" fontId="35" fillId="8" borderId="0" applyNumberFormat="0" applyBorder="0" applyAlignment="0" applyProtection="0"/>
    <xf numFmtId="192" fontId="35" fillId="8" borderId="0" applyNumberFormat="0" applyBorder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7" fillId="22" borderId="9" applyNumberFormat="0" applyAlignment="0" applyProtection="0"/>
    <xf numFmtId="192" fontId="37" fillId="22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1" fillId="9" borderId="0" applyNumberFormat="0" applyBorder="0" applyAlignment="0" applyProtection="0"/>
    <xf numFmtId="192" fontId="42" fillId="29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27" borderId="0" applyNumberFormat="0" applyBorder="0" applyAlignment="0" applyProtection="0"/>
    <xf numFmtId="192" fontId="48" fillId="27" borderId="0" applyNumberFormat="0" applyBorder="0" applyAlignment="0" applyProtection="0"/>
    <xf numFmtId="192" fontId="4" fillId="29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4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192" fontId="36" fillId="21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46" fillId="12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11" fillId="4" borderId="3" applyNumberFormat="0" applyFont="0" applyAlignment="0" applyProtection="0"/>
    <xf numFmtId="192" fontId="11" fillId="4" borderId="3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4" fillId="28" borderId="12" applyNumberFormat="0" applyFon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50" fillId="21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7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192" fontId="33" fillId="28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31" borderId="0" applyNumberFormat="0" applyBorder="0" applyAlignment="0" applyProtection="0">
      <alignment vertical="center"/>
    </xf>
    <xf numFmtId="192" fontId="19" fillId="49" borderId="0" applyNumberFormat="0" applyBorder="0" applyAlignment="0" applyProtection="0"/>
    <xf numFmtId="192" fontId="35" fillId="8" borderId="0" applyNumberFormat="0" applyBorder="0" applyAlignment="0" applyProtection="0"/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35" fillId="8" borderId="0" applyNumberFormat="0" applyBorder="0" applyAlignment="0" applyProtection="0"/>
    <xf numFmtId="192" fontId="19" fillId="31" borderId="0" applyNumberFormat="0" applyBorder="0" applyAlignment="0" applyProtection="0">
      <alignment vertical="center"/>
    </xf>
    <xf numFmtId="192" fontId="19" fillId="31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31" borderId="0" applyNumberFormat="0" applyBorder="0" applyAlignment="0" applyProtection="0">
      <alignment vertical="center"/>
    </xf>
    <xf numFmtId="192" fontId="19" fillId="31" borderId="0" applyNumberFormat="0" applyBorder="0" applyAlignment="0" applyProtection="0">
      <alignment vertical="center"/>
    </xf>
    <xf numFmtId="192" fontId="19" fillId="31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35" fillId="8" borderId="0" applyNumberFormat="0" applyBorder="0" applyAlignment="0" applyProtection="0"/>
    <xf numFmtId="192" fontId="35" fillId="8" borderId="0" applyNumberFormat="0" applyBorder="0" applyAlignment="0" applyProtection="0"/>
    <xf numFmtId="192" fontId="19" fillId="31" borderId="0" applyNumberFormat="0" applyBorder="0" applyAlignment="0" applyProtection="0">
      <alignment vertical="center"/>
    </xf>
    <xf numFmtId="192" fontId="19" fillId="31" borderId="0" applyNumberFormat="0" applyBorder="0" applyAlignment="0" applyProtection="0">
      <alignment vertical="center"/>
    </xf>
    <xf numFmtId="192" fontId="19" fillId="8" borderId="0" applyNumberFormat="0" applyBorder="0" applyAlignment="0" applyProtection="0">
      <alignment vertical="center"/>
    </xf>
    <xf numFmtId="192" fontId="19" fillId="31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" borderId="0" applyNumberFormat="0" applyBorder="0" applyAlignment="0" applyProtection="0">
      <alignment vertical="center"/>
    </xf>
    <xf numFmtId="192" fontId="20" fillId="50" borderId="0" applyNumberFormat="0" applyBorder="0" applyAlignment="0" applyProtection="0"/>
    <xf numFmtId="192" fontId="41" fillId="9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41" fillId="9" borderId="0" applyNumberFormat="0" applyBorder="0" applyAlignment="0" applyProtection="0"/>
    <xf numFmtId="192" fontId="20" fillId="5" borderId="0" applyNumberFormat="0" applyBorder="0" applyAlignment="0" applyProtection="0">
      <alignment vertical="center"/>
    </xf>
    <xf numFmtId="192" fontId="20" fillId="5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" borderId="0" applyNumberFormat="0" applyBorder="0" applyAlignment="0" applyProtection="0">
      <alignment vertical="center"/>
    </xf>
    <xf numFmtId="192" fontId="20" fillId="5" borderId="0" applyNumberFormat="0" applyBorder="0" applyAlignment="0" applyProtection="0">
      <alignment vertical="center"/>
    </xf>
    <xf numFmtId="192" fontId="20" fillId="5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41" fillId="9" borderId="0" applyNumberFormat="0" applyBorder="0" applyAlignment="0" applyProtection="0"/>
    <xf numFmtId="192" fontId="41" fillId="9" borderId="0" applyNumberFormat="0" applyBorder="0" applyAlignment="0" applyProtection="0"/>
    <xf numFmtId="192" fontId="20" fillId="5" borderId="0" applyNumberFormat="0" applyBorder="0" applyAlignment="0" applyProtection="0">
      <alignment vertical="center"/>
    </xf>
    <xf numFmtId="192" fontId="20" fillId="5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2" fillId="21" borderId="8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3" fillId="22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7" fillId="27" borderId="0" applyNumberFormat="0" applyBorder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8" fillId="21" borderId="11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29" fillId="12" borderId="8" applyNumberFormat="0" applyAlignment="0" applyProtection="0">
      <alignment vertical="center"/>
    </xf>
    <xf numFmtId="192" fontId="4" fillId="0" borderId="0"/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12" fillId="28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8" borderId="0" applyNumberFormat="0" applyBorder="0" applyAlignment="0" applyProtection="0"/>
    <xf numFmtId="192" fontId="41" fillId="9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Alignment="1">
      <alignment wrapText="1"/>
    </xf>
    <xf numFmtId="0" fontId="2" fillId="3" borderId="1" xfId="4" applyFont="1" applyFill="1" applyBorder="1" applyAlignment="1">
      <alignment horizontal="center"/>
    </xf>
    <xf numFmtId="0" fontId="2" fillId="3" borderId="1" xfId="4" applyFont="1" applyFill="1" applyBorder="1" applyAlignment="1">
      <alignment horizontal="center" wrapText="1"/>
    </xf>
    <xf numFmtId="178" fontId="5" fillId="3" borderId="2" xfId="1" applyNumberFormat="1" applyFont="1" applyFill="1" applyBorder="1" applyAlignment="1">
      <alignment wrapText="1"/>
    </xf>
    <xf numFmtId="178" fontId="3" fillId="3" borderId="2" xfId="4" applyNumberFormat="1" applyFill="1" applyBorder="1"/>
    <xf numFmtId="0" fontId="3" fillId="0" borderId="0" xfId="4" applyAlignment="1">
      <alignment wrapText="1"/>
    </xf>
    <xf numFmtId="1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3" fillId="0" borderId="0" xfId="4" applyAlignment="1">
      <alignment horizontal="center" wrapText="1"/>
    </xf>
    <xf numFmtId="0" fontId="2" fillId="0" borderId="1" xfId="4" applyFont="1" applyBorder="1" applyAlignment="1">
      <alignment horizontal="center"/>
    </xf>
    <xf numFmtId="0" fontId="7" fillId="0" borderId="1" xfId="4" applyFont="1" applyBorder="1" applyAlignment="1">
      <alignment horizontal="center"/>
    </xf>
    <xf numFmtId="0" fontId="7" fillId="0" borderId="1" xfId="4" applyFont="1" applyBorder="1" applyAlignment="1">
      <alignment horizontal="center" wrapText="1"/>
    </xf>
    <xf numFmtId="0" fontId="2" fillId="0" borderId="1" xfId="4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78" fontId="8" fillId="0" borderId="1" xfId="1" applyNumberFormat="1" applyFont="1" applyBorder="1"/>
    <xf numFmtId="2" fontId="2" fillId="0" borderId="1" xfId="4" applyNumberFormat="1" applyFont="1" applyBorder="1" applyAlignment="1">
      <alignment horizontal="center"/>
    </xf>
    <xf numFmtId="1" fontId="2" fillId="0" borderId="1" xfId="4" applyNumberFormat="1" applyFont="1" applyBorder="1" applyAlignment="1">
      <alignment horizontal="center" wrapText="1"/>
    </xf>
    <xf numFmtId="181" fontId="8" fillId="0" borderId="1" xfId="1" applyNumberFormat="1" applyFont="1" applyBorder="1"/>
    <xf numFmtId="1" fontId="8" fillId="0" borderId="1" xfId="1" applyNumberFormat="1" applyFont="1" applyBorder="1"/>
    <xf numFmtId="10" fontId="2" fillId="0" borderId="1" xfId="4" applyNumberFormat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179" fontId="3" fillId="0" borderId="1" xfId="4" applyNumberFormat="1" applyBorder="1"/>
    <xf numFmtId="178" fontId="0" fillId="0" borderId="1" xfId="5" applyNumberFormat="1" applyFont="1" applyFill="1" applyBorder="1" applyAlignment="1"/>
    <xf numFmtId="178" fontId="3" fillId="0" borderId="2" xfId="4" applyNumberFormat="1" applyBorder="1"/>
    <xf numFmtId="178" fontId="3" fillId="0" borderId="1" xfId="4" applyNumberFormat="1" applyBorder="1"/>
    <xf numFmtId="2" fontId="3" fillId="0" borderId="1" xfId="4" applyNumberFormat="1" applyBorder="1"/>
    <xf numFmtId="181" fontId="3" fillId="0" borderId="1" xfId="4" applyNumberFormat="1" applyBorder="1"/>
    <xf numFmtId="1" fontId="3" fillId="0" borderId="1" xfId="4" applyNumberFormat="1" applyBorder="1"/>
    <xf numFmtId="10" fontId="3" fillId="0" borderId="1" xfId="4" applyNumberFormat="1" applyBorder="1"/>
    <xf numFmtId="10" fontId="0" fillId="0" borderId="1" xfId="6" applyNumberFormat="1" applyFont="1" applyFill="1" applyBorder="1" applyAlignment="1"/>
    <xf numFmtId="179" fontId="3" fillId="0" borderId="0" xfId="4" applyNumberFormat="1" applyAlignment="1">
      <alignment wrapText="1"/>
    </xf>
    <xf numFmtId="180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81" fontId="3" fillId="0" borderId="0" xfId="4" applyNumberFormat="1" applyAlignment="1">
      <alignment wrapText="1"/>
    </xf>
    <xf numFmtId="0" fontId="3" fillId="3" borderId="1" xfId="4" applyFill="1" applyBorder="1" applyAlignment="1">
      <alignment horizontal="center" wrapText="1"/>
    </xf>
    <xf numFmtId="195" fontId="3" fillId="3" borderId="1" xfId="4" quotePrefix="1" applyNumberFormat="1" applyFill="1" applyBorder="1" applyAlignment="1">
      <alignment horizontal="center"/>
    </xf>
    <xf numFmtId="179" fontId="2" fillId="0" borderId="1" xfId="4" applyNumberFormat="1" applyFont="1" applyBorder="1" applyAlignment="1">
      <alignment horizontal="center" wrapText="1"/>
    </xf>
    <xf numFmtId="180" fontId="2" fillId="0" borderId="1" xfId="4" applyNumberFormat="1" applyFont="1" applyBorder="1" applyAlignment="1">
      <alignment horizontal="center" wrapText="1"/>
    </xf>
    <xf numFmtId="178" fontId="8" fillId="0" borderId="1" xfId="1" applyNumberFormat="1" applyFont="1" applyBorder="1" applyAlignment="1">
      <alignment wrapText="1"/>
    </xf>
    <xf numFmtId="178" fontId="2" fillId="0" borderId="2" xfId="4" applyNumberFormat="1" applyFont="1" applyBorder="1" applyAlignment="1">
      <alignment horizontal="center" wrapText="1"/>
    </xf>
    <xf numFmtId="178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horizontal="center"/>
    </xf>
    <xf numFmtId="1" fontId="3" fillId="0" borderId="1" xfId="4" applyNumberFormat="1" applyBorder="1" applyAlignment="1">
      <alignment horizontal="center" wrapText="1"/>
    </xf>
    <xf numFmtId="0" fontId="3" fillId="3" borderId="1" xfId="4" applyFill="1" applyBorder="1" applyAlignment="1">
      <alignment wrapText="1"/>
    </xf>
    <xf numFmtId="0" fontId="4" fillId="2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AW10"/>
  <sheetViews>
    <sheetView tabSelected="1" topLeftCell="I1" workbookViewId="0">
      <selection activeCell="X10" sqref="X10"/>
    </sheetView>
  </sheetViews>
  <sheetFormatPr defaultColWidth="9.140625" defaultRowHeight="15"/>
  <cols>
    <col min="1" max="1" width="6.5703125" style="10" customWidth="1"/>
    <col min="2" max="2" width="7.140625" style="6" customWidth="1"/>
    <col min="3" max="3" width="8.42578125" style="6" customWidth="1"/>
    <col min="4" max="4" width="7.85546875" style="6" customWidth="1"/>
    <col min="5" max="5" width="12.5703125" style="6" customWidth="1"/>
    <col min="6" max="6" width="14.5703125" style="6" customWidth="1"/>
    <col min="7" max="7" width="16.42578125" style="6" customWidth="1"/>
    <col min="8" max="8" width="20.5703125" style="6" customWidth="1"/>
    <col min="9" max="9" width="19" style="6" customWidth="1"/>
    <col min="10" max="10" width="56.28515625" style="6" customWidth="1"/>
    <col min="11" max="11" width="22.5703125" style="6" customWidth="1"/>
    <col min="12" max="12" width="23.5703125" style="1" customWidth="1"/>
    <col min="13" max="13" width="8.42578125" style="10" customWidth="1"/>
    <col min="14" max="14" width="6.140625" style="6" customWidth="1"/>
    <col min="15" max="15" width="17" style="6" customWidth="1"/>
    <col min="16" max="16" width="15.42578125" style="6" customWidth="1"/>
    <col min="17" max="17" width="17.28515625" style="6" customWidth="1"/>
    <col min="18" max="18" width="5.5703125" style="6" customWidth="1"/>
    <col min="19" max="19" width="9.7109375" style="36" customWidth="1"/>
    <col min="20" max="20" width="9.140625" style="37" customWidth="1"/>
    <col min="21" max="21" width="12" style="8" customWidth="1"/>
    <col min="22" max="22" width="8.5703125" style="8" customWidth="1"/>
    <col min="23" max="23" width="8" style="8" customWidth="1"/>
    <col min="24" max="24" width="9.28515625" style="6" customWidth="1"/>
    <col min="25" max="25" width="8.140625" style="37" customWidth="1"/>
    <col min="26" max="26" width="8.7109375" style="37" customWidth="1"/>
    <col min="27" max="27" width="7.140625" style="37" customWidth="1"/>
    <col min="28" max="28" width="9" style="38" customWidth="1"/>
    <col min="29" max="29" width="8.5703125" style="7" customWidth="1"/>
    <col min="30" max="30" width="10" style="39" customWidth="1"/>
    <col min="31" max="31" width="9.85546875" style="7" customWidth="1"/>
    <col min="32" max="32" width="7.85546875" style="6" customWidth="1"/>
    <col min="33" max="33" width="9" style="8" customWidth="1"/>
    <col min="34" max="34" width="7.85546875" style="6" hidden="1" customWidth="1"/>
    <col min="35" max="35" width="8.42578125" style="9" hidden="1" customWidth="1"/>
    <col min="36" max="36" width="9" style="8" hidden="1" customWidth="1"/>
    <col min="37" max="37" width="8" style="9" hidden="1" customWidth="1"/>
    <col min="38" max="38" width="6" style="8" hidden="1" customWidth="1"/>
    <col min="39" max="39" width="9.5703125" style="6" hidden="1" customWidth="1"/>
    <col min="40" max="40" width="9.5703125" style="9" hidden="1" customWidth="1"/>
    <col min="41" max="41" width="10" style="8" hidden="1" customWidth="1"/>
    <col min="42" max="42" width="9.5703125" style="6" hidden="1" customWidth="1"/>
    <col min="43" max="43" width="9.5703125" style="9" hidden="1" customWidth="1"/>
    <col min="44" max="44" width="10" style="8" hidden="1" customWidth="1"/>
    <col min="45" max="45" width="9.5703125" style="8" hidden="1" customWidth="1"/>
    <col min="46" max="46" width="14.7109375" style="8" hidden="1" customWidth="1"/>
    <col min="47" max="47" width="7" style="9" hidden="1" customWidth="1"/>
    <col min="48" max="48" width="10.85546875" style="8" customWidth="1"/>
    <col min="49" max="49" width="9.140625" style="10"/>
    <col min="50" max="16384" width="9.140625" style="6"/>
  </cols>
  <sheetData>
    <row r="1" spans="1:48" ht="68.099999999999994" customHeight="1">
      <c r="A1" s="11" t="s">
        <v>5</v>
      </c>
      <c r="B1" s="11" t="s">
        <v>6</v>
      </c>
      <c r="C1" s="11" t="s">
        <v>7</v>
      </c>
      <c r="D1" s="12" t="s">
        <v>0</v>
      </c>
      <c r="E1" s="12" t="s">
        <v>2</v>
      </c>
      <c r="F1" s="13" t="s">
        <v>41</v>
      </c>
      <c r="G1" s="14" t="s">
        <v>8</v>
      </c>
      <c r="H1" s="14" t="s">
        <v>9</v>
      </c>
      <c r="I1" s="3" t="s">
        <v>68</v>
      </c>
      <c r="J1" s="14" t="s">
        <v>10</v>
      </c>
      <c r="K1" s="14" t="s">
        <v>45</v>
      </c>
      <c r="L1" s="15" t="s">
        <v>49</v>
      </c>
      <c r="M1" s="11" t="s">
        <v>11</v>
      </c>
      <c r="N1" s="11" t="s">
        <v>44</v>
      </c>
      <c r="O1" s="3" t="s">
        <v>12</v>
      </c>
      <c r="P1" s="2" t="s">
        <v>13</v>
      </c>
      <c r="Q1" s="2" t="s">
        <v>14</v>
      </c>
      <c r="R1" s="11" t="s">
        <v>43</v>
      </c>
      <c r="S1" s="42" t="s">
        <v>15</v>
      </c>
      <c r="T1" s="43" t="s">
        <v>16</v>
      </c>
      <c r="U1" s="44" t="s">
        <v>17</v>
      </c>
      <c r="V1" s="45" t="s">
        <v>18</v>
      </c>
      <c r="W1" s="46" t="s">
        <v>19</v>
      </c>
      <c r="X1" s="13" t="s">
        <v>1</v>
      </c>
      <c r="Y1" s="43" t="s">
        <v>20</v>
      </c>
      <c r="Z1" s="43" t="s">
        <v>21</v>
      </c>
      <c r="AA1" s="43" t="s">
        <v>22</v>
      </c>
      <c r="AB1" s="17" t="s">
        <v>23</v>
      </c>
      <c r="AC1" s="18" t="s">
        <v>24</v>
      </c>
      <c r="AD1" s="19" t="s">
        <v>25</v>
      </c>
      <c r="AE1" s="20" t="s">
        <v>26</v>
      </c>
      <c r="AF1" s="11" t="s">
        <v>27</v>
      </c>
      <c r="AG1" s="16" t="s">
        <v>28</v>
      </c>
      <c r="AH1" s="11" t="s">
        <v>29</v>
      </c>
      <c r="AI1" s="21" t="s">
        <v>30</v>
      </c>
      <c r="AJ1" s="16" t="s">
        <v>31</v>
      </c>
      <c r="AK1" s="21" t="s">
        <v>32</v>
      </c>
      <c r="AL1" s="16" t="s">
        <v>33</v>
      </c>
      <c r="AM1" s="12" t="s">
        <v>34</v>
      </c>
      <c r="AN1" s="21" t="s">
        <v>35</v>
      </c>
      <c r="AO1" s="16" t="s">
        <v>36</v>
      </c>
      <c r="AP1" s="12" t="s">
        <v>46</v>
      </c>
      <c r="AQ1" s="21" t="s">
        <v>47</v>
      </c>
      <c r="AR1" s="16" t="s">
        <v>48</v>
      </c>
      <c r="AS1" s="16" t="s">
        <v>37</v>
      </c>
      <c r="AT1" s="22" t="s">
        <v>38</v>
      </c>
      <c r="AU1" s="22" t="s">
        <v>39</v>
      </c>
      <c r="AV1" s="4" t="s">
        <v>40</v>
      </c>
    </row>
    <row r="2" spans="1:48" ht="67.5" customHeight="1">
      <c r="A2" s="23">
        <v>1</v>
      </c>
      <c r="B2" s="24"/>
      <c r="C2" s="24"/>
      <c r="D2" s="24"/>
      <c r="E2" s="24"/>
      <c r="F2" s="25" t="s">
        <v>4</v>
      </c>
      <c r="G2" s="25" t="s">
        <v>50</v>
      </c>
      <c r="H2" s="25" t="s">
        <v>50</v>
      </c>
      <c r="I2" s="49" t="s">
        <v>52</v>
      </c>
      <c r="J2" s="25" t="s">
        <v>51</v>
      </c>
      <c r="K2" s="25" t="s">
        <v>50</v>
      </c>
      <c r="L2" s="26" t="s">
        <v>55</v>
      </c>
      <c r="M2" s="23" t="s">
        <v>58</v>
      </c>
      <c r="N2" s="24"/>
      <c r="O2" s="40" t="s">
        <v>59</v>
      </c>
      <c r="P2" s="50" t="s">
        <v>69</v>
      </c>
      <c r="Q2" s="41">
        <v>9401113877014</v>
      </c>
      <c r="R2" s="24" t="s">
        <v>42</v>
      </c>
      <c r="S2" s="27">
        <v>17.7</v>
      </c>
      <c r="T2" s="47">
        <v>7.8</v>
      </c>
      <c r="U2" s="28">
        <v>2.27</v>
      </c>
      <c r="V2" s="29">
        <v>2.27</v>
      </c>
      <c r="W2" s="30"/>
      <c r="X2" s="24" t="s">
        <v>3</v>
      </c>
      <c r="Y2" s="47">
        <v>32</v>
      </c>
      <c r="Z2" s="47">
        <v>26</v>
      </c>
      <c r="AA2" s="47">
        <v>45</v>
      </c>
      <c r="AB2" s="31">
        <v>2</v>
      </c>
      <c r="AC2" s="48">
        <v>12</v>
      </c>
      <c r="AD2" s="32">
        <f t="shared" ref="AD2:AD4" si="0">IF(Y2="","",Y2*Z2*AA2/1000000)</f>
        <v>3.6999999999999998E-2</v>
      </c>
      <c r="AE2" s="33">
        <f t="shared" ref="AE2" si="1">IF(AC2="","",65/AD2*AC2)</f>
        <v>21081</v>
      </c>
      <c r="AF2" s="24"/>
      <c r="AG2" s="30">
        <f t="shared" ref="AG2" si="2">IF(ISERROR(AF2/AE2),"",AF2/AE2)</f>
        <v>0</v>
      </c>
      <c r="AH2" s="24"/>
      <c r="AI2" s="34"/>
      <c r="AJ2" s="30">
        <f t="shared" ref="AJ2:AJ4" si="3">IF(ISERROR(V2*AI2),"",V2*AI2)</f>
        <v>0</v>
      </c>
      <c r="AK2" s="34">
        <v>0</v>
      </c>
      <c r="AL2" s="30">
        <f t="shared" ref="AL2:AL4" si="4">IF(ISERROR(AV2*AK2),"",AV2*AK2)</f>
        <v>0</v>
      </c>
      <c r="AM2" s="24"/>
      <c r="AN2" s="34">
        <v>0.01</v>
      </c>
      <c r="AO2" s="30">
        <f t="shared" ref="AO2:AO4" si="5">IF(ISERROR(AV2*AN2),"",AV2*AN2)</f>
        <v>0.02</v>
      </c>
      <c r="AP2" s="24"/>
      <c r="AQ2" s="34"/>
      <c r="AR2" s="30">
        <f t="shared" ref="AR2:AR4" si="6">IF(ISERROR(AV2*AQ2),"",AV2*AQ2)</f>
        <v>0</v>
      </c>
      <c r="AS2" s="30">
        <f t="shared" ref="AS2:AS4" si="7">IF(ISERROR(AL2+AO2+AR2),"",AL2+AO2+AR2)</f>
        <v>0.02</v>
      </c>
      <c r="AT2" s="30">
        <f t="shared" ref="AT2:AT4" si="8">IF(ISERROR(V2+AS2),"",V2+AS2)</f>
        <v>2.29</v>
      </c>
      <c r="AU2" s="35">
        <f t="shared" ref="AU2:AU4" si="9">IF(ISERROR((AV2-AT2)/AV2),"",(AV2-AT2)/AV2)</f>
        <v>7.2900000000000006E-2</v>
      </c>
      <c r="AV2" s="5">
        <v>2.4700000000000002</v>
      </c>
    </row>
    <row r="3" spans="1:48" ht="67.5" customHeight="1">
      <c r="A3" s="23">
        <v>2</v>
      </c>
      <c r="B3" s="24"/>
      <c r="C3" s="24"/>
      <c r="D3" s="24"/>
      <c r="E3" s="24"/>
      <c r="F3" s="25" t="s">
        <v>4</v>
      </c>
      <c r="G3" s="25" t="s">
        <v>50</v>
      </c>
      <c r="H3" s="25" t="s">
        <v>50</v>
      </c>
      <c r="I3" s="49" t="s">
        <v>53</v>
      </c>
      <c r="J3" s="25" t="s">
        <v>51</v>
      </c>
      <c r="K3" s="25" t="s">
        <v>50</v>
      </c>
      <c r="L3" s="26" t="s">
        <v>56</v>
      </c>
      <c r="M3" s="23" t="s">
        <v>58</v>
      </c>
      <c r="N3" s="24"/>
      <c r="O3" s="40" t="s">
        <v>59</v>
      </c>
      <c r="P3" s="50" t="s">
        <v>70</v>
      </c>
      <c r="Q3" s="41">
        <v>9401113877021</v>
      </c>
      <c r="R3" s="24" t="s">
        <v>42</v>
      </c>
      <c r="S3" s="27">
        <v>21.5</v>
      </c>
      <c r="T3" s="47">
        <v>7.8</v>
      </c>
      <c r="U3" s="28">
        <v>2.76</v>
      </c>
      <c r="V3" s="29">
        <v>2.76</v>
      </c>
      <c r="W3" s="30"/>
      <c r="X3" s="24" t="s">
        <v>3</v>
      </c>
      <c r="Y3" s="47">
        <v>32</v>
      </c>
      <c r="Z3" s="47">
        <v>26</v>
      </c>
      <c r="AA3" s="47">
        <v>51</v>
      </c>
      <c r="AB3" s="31">
        <v>2</v>
      </c>
      <c r="AC3" s="48">
        <v>12</v>
      </c>
      <c r="AD3" s="32">
        <f t="shared" si="0"/>
        <v>4.2000000000000003E-2</v>
      </c>
      <c r="AE3" s="33">
        <f t="shared" ref="AE3" si="10">IF(AC3="","",65/AD3*AC3)</f>
        <v>18571</v>
      </c>
      <c r="AF3" s="24"/>
      <c r="AG3" s="30">
        <f t="shared" ref="AG3" si="11">IF(ISERROR(AF3/AE3),"",AF3/AE3)</f>
        <v>0</v>
      </c>
      <c r="AH3" s="24"/>
      <c r="AI3" s="34"/>
      <c r="AJ3" s="30">
        <f t="shared" si="3"/>
        <v>0</v>
      </c>
      <c r="AK3" s="34"/>
      <c r="AL3" s="30">
        <f t="shared" si="4"/>
        <v>0</v>
      </c>
      <c r="AM3" s="24"/>
      <c r="AN3" s="34">
        <v>0.01</v>
      </c>
      <c r="AO3" s="30">
        <f t="shared" si="5"/>
        <v>0.03</v>
      </c>
      <c r="AP3" s="24"/>
      <c r="AQ3" s="34"/>
      <c r="AR3" s="30">
        <f t="shared" si="6"/>
        <v>0</v>
      </c>
      <c r="AS3" s="30">
        <f t="shared" si="7"/>
        <v>0.03</v>
      </c>
      <c r="AT3" s="30">
        <f t="shared" si="8"/>
        <v>2.79</v>
      </c>
      <c r="AU3" s="35">
        <f t="shared" si="9"/>
        <v>5.74E-2</v>
      </c>
      <c r="AV3" s="5">
        <v>2.96</v>
      </c>
    </row>
    <row r="4" spans="1:48" ht="67.5" customHeight="1">
      <c r="A4" s="23">
        <v>3</v>
      </c>
      <c r="B4" s="24"/>
      <c r="C4" s="24"/>
      <c r="D4" s="24"/>
      <c r="E4" s="24"/>
      <c r="F4" s="25" t="s">
        <v>4</v>
      </c>
      <c r="G4" s="25" t="s">
        <v>50</v>
      </c>
      <c r="H4" s="25" t="s">
        <v>50</v>
      </c>
      <c r="I4" s="49" t="s">
        <v>54</v>
      </c>
      <c r="J4" s="25" t="s">
        <v>51</v>
      </c>
      <c r="K4" s="25" t="s">
        <v>50</v>
      </c>
      <c r="L4" s="26" t="s">
        <v>57</v>
      </c>
      <c r="M4" s="23" t="s">
        <v>58</v>
      </c>
      <c r="N4" s="24"/>
      <c r="O4" s="40" t="s">
        <v>59</v>
      </c>
      <c r="P4" s="50" t="s">
        <v>71</v>
      </c>
      <c r="Q4" s="41">
        <v>9401113877038</v>
      </c>
      <c r="R4" s="24" t="s">
        <v>42</v>
      </c>
      <c r="S4" s="27">
        <v>24</v>
      </c>
      <c r="T4" s="47">
        <v>7.8</v>
      </c>
      <c r="U4" s="28">
        <v>3.08</v>
      </c>
      <c r="V4" s="29">
        <v>3.08</v>
      </c>
      <c r="W4" s="30"/>
      <c r="X4" s="24" t="s">
        <v>3</v>
      </c>
      <c r="Y4" s="47">
        <v>32</v>
      </c>
      <c r="Z4" s="47">
        <v>26</v>
      </c>
      <c r="AA4" s="47">
        <v>56</v>
      </c>
      <c r="AB4" s="31">
        <v>2</v>
      </c>
      <c r="AC4" s="48">
        <v>12</v>
      </c>
      <c r="AD4" s="32">
        <f t="shared" si="0"/>
        <v>4.7E-2</v>
      </c>
      <c r="AE4" s="33">
        <f t="shared" ref="AE4:AE6" si="12">IF(AC4="","",65/AD4*AC4)</f>
        <v>16596</v>
      </c>
      <c r="AF4" s="24"/>
      <c r="AG4" s="30">
        <f t="shared" ref="AG4:AG6" si="13">IF(ISERROR(AF4/AE4),"",AF4/AE4)</f>
        <v>0</v>
      </c>
      <c r="AH4" s="24"/>
      <c r="AI4" s="34"/>
      <c r="AJ4" s="30">
        <f t="shared" si="3"/>
        <v>0</v>
      </c>
      <c r="AK4" s="34"/>
      <c r="AL4" s="30">
        <f t="shared" si="4"/>
        <v>0</v>
      </c>
      <c r="AM4" s="24"/>
      <c r="AN4" s="34">
        <v>0.01</v>
      </c>
      <c r="AO4" s="30">
        <f t="shared" si="5"/>
        <v>0.03</v>
      </c>
      <c r="AP4" s="24"/>
      <c r="AQ4" s="34"/>
      <c r="AR4" s="30">
        <f t="shared" si="6"/>
        <v>0</v>
      </c>
      <c r="AS4" s="30">
        <f t="shared" si="7"/>
        <v>0.03</v>
      </c>
      <c r="AT4" s="30">
        <f t="shared" si="8"/>
        <v>3.11</v>
      </c>
      <c r="AU4" s="35">
        <f t="shared" si="9"/>
        <v>8.5300000000000001E-2</v>
      </c>
      <c r="AV4" s="5">
        <v>3.4</v>
      </c>
    </row>
    <row r="5" spans="1:48" ht="67.5" customHeight="1">
      <c r="A5" s="23">
        <v>4</v>
      </c>
      <c r="B5" s="24"/>
      <c r="C5" s="24"/>
      <c r="D5" s="24"/>
      <c r="E5" s="24"/>
      <c r="F5" s="25" t="s">
        <v>4</v>
      </c>
      <c r="G5" s="25" t="s">
        <v>50</v>
      </c>
      <c r="H5" s="25" t="s">
        <v>50</v>
      </c>
      <c r="I5" s="49" t="s">
        <v>62</v>
      </c>
      <c r="J5" s="25" t="s">
        <v>51</v>
      </c>
      <c r="K5" s="25" t="s">
        <v>50</v>
      </c>
      <c r="L5" s="26" t="s">
        <v>55</v>
      </c>
      <c r="M5" s="23" t="s">
        <v>60</v>
      </c>
      <c r="N5" s="24"/>
      <c r="O5" s="40" t="s">
        <v>59</v>
      </c>
      <c r="P5" s="50" t="s">
        <v>72</v>
      </c>
      <c r="Q5" s="41">
        <v>9401113877045</v>
      </c>
      <c r="R5" s="24" t="s">
        <v>42</v>
      </c>
      <c r="S5" s="27">
        <v>17.7</v>
      </c>
      <c r="T5" s="47">
        <v>7.8</v>
      </c>
      <c r="U5" s="28">
        <v>2.27</v>
      </c>
      <c r="V5" s="29">
        <v>2.27</v>
      </c>
      <c r="W5" s="30"/>
      <c r="X5" s="24" t="s">
        <v>3</v>
      </c>
      <c r="Y5" s="47">
        <v>32</v>
      </c>
      <c r="Z5" s="47">
        <v>26</v>
      </c>
      <c r="AA5" s="47">
        <v>45</v>
      </c>
      <c r="AB5" s="31">
        <v>2</v>
      </c>
      <c r="AC5" s="48">
        <v>12</v>
      </c>
      <c r="AD5" s="32">
        <f t="shared" ref="AD5:AD7" si="14">IF(Y5="","",Y5*Z5*AA5/1000000)</f>
        <v>3.6999999999999998E-2</v>
      </c>
      <c r="AE5" s="33">
        <f t="shared" si="12"/>
        <v>21081</v>
      </c>
      <c r="AF5" s="24"/>
      <c r="AG5" s="30">
        <f t="shared" si="13"/>
        <v>0</v>
      </c>
      <c r="AH5" s="24"/>
      <c r="AI5" s="34"/>
      <c r="AJ5" s="30">
        <f t="shared" ref="AJ5:AJ7" si="15">IF(ISERROR(V5*AI5),"",V5*AI5)</f>
        <v>0</v>
      </c>
      <c r="AK5" s="34">
        <v>0</v>
      </c>
      <c r="AL5" s="30">
        <f t="shared" ref="AL5:AL7" si="16">IF(ISERROR(AV5*AK5),"",AV5*AK5)</f>
        <v>0</v>
      </c>
      <c r="AM5" s="24"/>
      <c r="AN5" s="34">
        <v>0.01</v>
      </c>
      <c r="AO5" s="30">
        <f t="shared" ref="AO5:AO7" si="17">IF(ISERROR(AV5*AN5),"",AV5*AN5)</f>
        <v>0.02</v>
      </c>
      <c r="AP5" s="24"/>
      <c r="AQ5" s="34"/>
      <c r="AR5" s="30">
        <f t="shared" ref="AR5:AR7" si="18">IF(ISERROR(AV5*AQ5),"",AV5*AQ5)</f>
        <v>0</v>
      </c>
      <c r="AS5" s="30">
        <f t="shared" ref="AS5:AS7" si="19">IF(ISERROR(AL5+AO5+AR5),"",AL5+AO5+AR5)</f>
        <v>0.02</v>
      </c>
      <c r="AT5" s="30">
        <f t="shared" ref="AT5:AT7" si="20">IF(ISERROR(V5+AS5),"",V5+AS5)</f>
        <v>2.29</v>
      </c>
      <c r="AU5" s="35">
        <f t="shared" ref="AU5:AU7" si="21">IF(ISERROR((AV5-AT5)/AV5),"",(AV5-AT5)/AV5)</f>
        <v>7.2900000000000006E-2</v>
      </c>
      <c r="AV5" s="5">
        <v>2.4700000000000002</v>
      </c>
    </row>
    <row r="6" spans="1:48" ht="67.5" customHeight="1">
      <c r="A6" s="23">
        <v>5</v>
      </c>
      <c r="B6" s="24"/>
      <c r="C6" s="24"/>
      <c r="D6" s="24"/>
      <c r="E6" s="24"/>
      <c r="F6" s="25" t="s">
        <v>4</v>
      </c>
      <c r="G6" s="25" t="s">
        <v>50</v>
      </c>
      <c r="H6" s="25" t="s">
        <v>50</v>
      </c>
      <c r="I6" s="49" t="s">
        <v>63</v>
      </c>
      <c r="J6" s="25" t="s">
        <v>51</v>
      </c>
      <c r="K6" s="25" t="s">
        <v>50</v>
      </c>
      <c r="L6" s="26" t="s">
        <v>56</v>
      </c>
      <c r="M6" s="23" t="s">
        <v>60</v>
      </c>
      <c r="N6" s="24"/>
      <c r="O6" s="40" t="s">
        <v>59</v>
      </c>
      <c r="P6" s="50" t="s">
        <v>73</v>
      </c>
      <c r="Q6" s="41">
        <v>9401113877052</v>
      </c>
      <c r="R6" s="24" t="s">
        <v>42</v>
      </c>
      <c r="S6" s="27">
        <v>21.5</v>
      </c>
      <c r="T6" s="47">
        <v>7.8</v>
      </c>
      <c r="U6" s="28">
        <v>2.76</v>
      </c>
      <c r="V6" s="29">
        <v>2.76</v>
      </c>
      <c r="W6" s="30"/>
      <c r="X6" s="24" t="s">
        <v>3</v>
      </c>
      <c r="Y6" s="47">
        <v>32</v>
      </c>
      <c r="Z6" s="47">
        <v>26</v>
      </c>
      <c r="AA6" s="47">
        <v>51</v>
      </c>
      <c r="AB6" s="31">
        <v>2</v>
      </c>
      <c r="AC6" s="48">
        <v>12</v>
      </c>
      <c r="AD6" s="32">
        <f t="shared" si="14"/>
        <v>4.2000000000000003E-2</v>
      </c>
      <c r="AE6" s="33">
        <f t="shared" si="12"/>
        <v>18571</v>
      </c>
      <c r="AF6" s="24"/>
      <c r="AG6" s="30">
        <f t="shared" si="13"/>
        <v>0</v>
      </c>
      <c r="AH6" s="24"/>
      <c r="AI6" s="34"/>
      <c r="AJ6" s="30">
        <f t="shared" si="15"/>
        <v>0</v>
      </c>
      <c r="AK6" s="34"/>
      <c r="AL6" s="30">
        <f t="shared" si="16"/>
        <v>0</v>
      </c>
      <c r="AM6" s="24"/>
      <c r="AN6" s="34">
        <v>0.01</v>
      </c>
      <c r="AO6" s="30">
        <f t="shared" si="17"/>
        <v>0.03</v>
      </c>
      <c r="AP6" s="24"/>
      <c r="AQ6" s="34"/>
      <c r="AR6" s="30">
        <f t="shared" si="18"/>
        <v>0</v>
      </c>
      <c r="AS6" s="30">
        <f t="shared" si="19"/>
        <v>0.03</v>
      </c>
      <c r="AT6" s="30">
        <f t="shared" si="20"/>
        <v>2.79</v>
      </c>
      <c r="AU6" s="35">
        <f t="shared" si="21"/>
        <v>5.74E-2</v>
      </c>
      <c r="AV6" s="5">
        <v>2.96</v>
      </c>
    </row>
    <row r="7" spans="1:48" ht="67.5" customHeight="1">
      <c r="A7" s="23">
        <v>6</v>
      </c>
      <c r="B7" s="24"/>
      <c r="C7" s="24"/>
      <c r="D7" s="24"/>
      <c r="E7" s="24"/>
      <c r="F7" s="25" t="s">
        <v>4</v>
      </c>
      <c r="G7" s="25" t="s">
        <v>50</v>
      </c>
      <c r="H7" s="25" t="s">
        <v>50</v>
      </c>
      <c r="I7" s="49" t="s">
        <v>64</v>
      </c>
      <c r="J7" s="25" t="s">
        <v>51</v>
      </c>
      <c r="K7" s="25" t="s">
        <v>50</v>
      </c>
      <c r="L7" s="26" t="s">
        <v>57</v>
      </c>
      <c r="M7" s="23" t="s">
        <v>60</v>
      </c>
      <c r="N7" s="24"/>
      <c r="O7" s="40" t="s">
        <v>59</v>
      </c>
      <c r="P7" s="50" t="s">
        <v>74</v>
      </c>
      <c r="Q7" s="41">
        <v>9401113877069</v>
      </c>
      <c r="R7" s="24" t="s">
        <v>42</v>
      </c>
      <c r="S7" s="27">
        <v>24</v>
      </c>
      <c r="T7" s="47">
        <v>7.8</v>
      </c>
      <c r="U7" s="28">
        <v>3.08</v>
      </c>
      <c r="V7" s="29">
        <v>3.08</v>
      </c>
      <c r="W7" s="30"/>
      <c r="X7" s="24" t="s">
        <v>3</v>
      </c>
      <c r="Y7" s="47">
        <v>32</v>
      </c>
      <c r="Z7" s="47">
        <v>26</v>
      </c>
      <c r="AA7" s="47">
        <v>56</v>
      </c>
      <c r="AB7" s="31">
        <v>2</v>
      </c>
      <c r="AC7" s="48">
        <v>12</v>
      </c>
      <c r="AD7" s="32">
        <f t="shared" si="14"/>
        <v>4.7E-2</v>
      </c>
      <c r="AE7" s="33">
        <f t="shared" ref="AE7:AE9" si="22">IF(AC7="","",65/AD7*AC7)</f>
        <v>16596</v>
      </c>
      <c r="AF7" s="24"/>
      <c r="AG7" s="30">
        <f t="shared" ref="AG7:AG9" si="23">IF(ISERROR(AF7/AE7),"",AF7/AE7)</f>
        <v>0</v>
      </c>
      <c r="AH7" s="24"/>
      <c r="AI7" s="34"/>
      <c r="AJ7" s="30">
        <f t="shared" si="15"/>
        <v>0</v>
      </c>
      <c r="AK7" s="34"/>
      <c r="AL7" s="30">
        <f t="shared" si="16"/>
        <v>0</v>
      </c>
      <c r="AM7" s="24"/>
      <c r="AN7" s="34">
        <v>0.01</v>
      </c>
      <c r="AO7" s="30">
        <f t="shared" si="17"/>
        <v>0.03</v>
      </c>
      <c r="AP7" s="24"/>
      <c r="AQ7" s="34"/>
      <c r="AR7" s="30">
        <f t="shared" si="18"/>
        <v>0</v>
      </c>
      <c r="AS7" s="30">
        <f t="shared" si="19"/>
        <v>0.03</v>
      </c>
      <c r="AT7" s="30">
        <f t="shared" si="20"/>
        <v>3.11</v>
      </c>
      <c r="AU7" s="35">
        <f t="shared" si="21"/>
        <v>8.5300000000000001E-2</v>
      </c>
      <c r="AV7" s="5">
        <v>3.4</v>
      </c>
    </row>
    <row r="8" spans="1:48" ht="67.5" customHeight="1">
      <c r="A8" s="23">
        <v>7</v>
      </c>
      <c r="B8" s="24"/>
      <c r="C8" s="24"/>
      <c r="D8" s="24"/>
      <c r="E8" s="24"/>
      <c r="F8" s="25" t="s">
        <v>4</v>
      </c>
      <c r="G8" s="25" t="s">
        <v>50</v>
      </c>
      <c r="H8" s="25" t="s">
        <v>50</v>
      </c>
      <c r="I8" s="49" t="s">
        <v>65</v>
      </c>
      <c r="J8" s="25" t="s">
        <v>51</v>
      </c>
      <c r="K8" s="25" t="s">
        <v>50</v>
      </c>
      <c r="L8" s="26" t="s">
        <v>55</v>
      </c>
      <c r="M8" s="23" t="s">
        <v>61</v>
      </c>
      <c r="N8" s="24"/>
      <c r="O8" s="40" t="s">
        <v>59</v>
      </c>
      <c r="P8" s="50" t="s">
        <v>75</v>
      </c>
      <c r="Q8" s="41">
        <v>9401113877076</v>
      </c>
      <c r="R8" s="24" t="s">
        <v>42</v>
      </c>
      <c r="S8" s="27">
        <v>17.7</v>
      </c>
      <c r="T8" s="47">
        <v>7.8</v>
      </c>
      <c r="U8" s="28">
        <v>2.27</v>
      </c>
      <c r="V8" s="29">
        <v>2.27</v>
      </c>
      <c r="W8" s="30"/>
      <c r="X8" s="24" t="s">
        <v>3</v>
      </c>
      <c r="Y8" s="47">
        <v>32</v>
      </c>
      <c r="Z8" s="47">
        <v>26</v>
      </c>
      <c r="AA8" s="47">
        <v>45</v>
      </c>
      <c r="AB8" s="31">
        <v>2</v>
      </c>
      <c r="AC8" s="48">
        <v>12</v>
      </c>
      <c r="AD8" s="32">
        <f t="shared" ref="AD8:AD10" si="24">IF(Y8="","",Y8*Z8*AA8/1000000)</f>
        <v>3.6999999999999998E-2</v>
      </c>
      <c r="AE8" s="33">
        <f t="shared" si="22"/>
        <v>21081</v>
      </c>
      <c r="AF8" s="24"/>
      <c r="AG8" s="30">
        <f t="shared" si="23"/>
        <v>0</v>
      </c>
      <c r="AH8" s="24"/>
      <c r="AI8" s="34"/>
      <c r="AJ8" s="30">
        <f t="shared" ref="AJ8:AJ10" si="25">IF(ISERROR(V8*AI8),"",V8*AI8)</f>
        <v>0</v>
      </c>
      <c r="AK8" s="34">
        <v>0</v>
      </c>
      <c r="AL8" s="30">
        <f t="shared" ref="AL8:AL10" si="26">IF(ISERROR(AV8*AK8),"",AV8*AK8)</f>
        <v>0</v>
      </c>
      <c r="AM8" s="24"/>
      <c r="AN8" s="34">
        <v>0.01</v>
      </c>
      <c r="AO8" s="30">
        <f t="shared" ref="AO8:AO10" si="27">IF(ISERROR(AV8*AN8),"",AV8*AN8)</f>
        <v>0.02</v>
      </c>
      <c r="AP8" s="24"/>
      <c r="AQ8" s="34"/>
      <c r="AR8" s="30">
        <f t="shared" ref="AR8:AR10" si="28">IF(ISERROR(AV8*AQ8),"",AV8*AQ8)</f>
        <v>0</v>
      </c>
      <c r="AS8" s="30">
        <f t="shared" ref="AS8:AS10" si="29">IF(ISERROR(AL8+AO8+AR8),"",AL8+AO8+AR8)</f>
        <v>0.02</v>
      </c>
      <c r="AT8" s="30">
        <f t="shared" ref="AT8:AT10" si="30">IF(ISERROR(V8+AS8),"",V8+AS8)</f>
        <v>2.29</v>
      </c>
      <c r="AU8" s="35">
        <f t="shared" ref="AU8:AU10" si="31">IF(ISERROR((AV8-AT8)/AV8),"",(AV8-AT8)/AV8)</f>
        <v>7.2900000000000006E-2</v>
      </c>
      <c r="AV8" s="5">
        <v>2.4700000000000002</v>
      </c>
    </row>
    <row r="9" spans="1:48" ht="67.5" customHeight="1">
      <c r="A9" s="23">
        <v>8</v>
      </c>
      <c r="B9" s="24"/>
      <c r="C9" s="24"/>
      <c r="D9" s="24"/>
      <c r="E9" s="24"/>
      <c r="F9" s="25" t="s">
        <v>4</v>
      </c>
      <c r="G9" s="25" t="s">
        <v>50</v>
      </c>
      <c r="H9" s="25" t="s">
        <v>50</v>
      </c>
      <c r="I9" s="49" t="s">
        <v>66</v>
      </c>
      <c r="J9" s="25" t="s">
        <v>51</v>
      </c>
      <c r="K9" s="25" t="s">
        <v>50</v>
      </c>
      <c r="L9" s="26" t="s">
        <v>56</v>
      </c>
      <c r="M9" s="23" t="s">
        <v>61</v>
      </c>
      <c r="N9" s="24"/>
      <c r="O9" s="40" t="s">
        <v>59</v>
      </c>
      <c r="P9" s="50" t="s">
        <v>76</v>
      </c>
      <c r="Q9" s="41">
        <v>9401113877083</v>
      </c>
      <c r="R9" s="24" t="s">
        <v>42</v>
      </c>
      <c r="S9" s="27">
        <v>21.5</v>
      </c>
      <c r="T9" s="47">
        <v>7.8</v>
      </c>
      <c r="U9" s="28">
        <v>2.76</v>
      </c>
      <c r="V9" s="29">
        <v>2.76</v>
      </c>
      <c r="W9" s="30"/>
      <c r="X9" s="24" t="s">
        <v>3</v>
      </c>
      <c r="Y9" s="47">
        <v>32</v>
      </c>
      <c r="Z9" s="47">
        <v>26</v>
      </c>
      <c r="AA9" s="47">
        <v>51</v>
      </c>
      <c r="AB9" s="31">
        <v>2</v>
      </c>
      <c r="AC9" s="48">
        <v>12</v>
      </c>
      <c r="AD9" s="32">
        <f t="shared" si="24"/>
        <v>4.2000000000000003E-2</v>
      </c>
      <c r="AE9" s="33">
        <f t="shared" si="22"/>
        <v>18571</v>
      </c>
      <c r="AF9" s="24"/>
      <c r="AG9" s="30">
        <f t="shared" si="23"/>
        <v>0</v>
      </c>
      <c r="AH9" s="24"/>
      <c r="AI9" s="34"/>
      <c r="AJ9" s="30">
        <f t="shared" si="25"/>
        <v>0</v>
      </c>
      <c r="AK9" s="34"/>
      <c r="AL9" s="30">
        <f t="shared" si="26"/>
        <v>0</v>
      </c>
      <c r="AM9" s="24"/>
      <c r="AN9" s="34">
        <v>0.01</v>
      </c>
      <c r="AO9" s="30">
        <f t="shared" si="27"/>
        <v>0.03</v>
      </c>
      <c r="AP9" s="24"/>
      <c r="AQ9" s="34"/>
      <c r="AR9" s="30">
        <f t="shared" si="28"/>
        <v>0</v>
      </c>
      <c r="AS9" s="30">
        <f t="shared" si="29"/>
        <v>0.03</v>
      </c>
      <c r="AT9" s="30">
        <f t="shared" si="30"/>
        <v>2.79</v>
      </c>
      <c r="AU9" s="35">
        <f t="shared" si="31"/>
        <v>5.74E-2</v>
      </c>
      <c r="AV9" s="5">
        <v>2.96</v>
      </c>
    </row>
    <row r="10" spans="1:48" ht="67.5" customHeight="1">
      <c r="A10" s="23">
        <v>9</v>
      </c>
      <c r="B10" s="24"/>
      <c r="C10" s="24"/>
      <c r="D10" s="24"/>
      <c r="E10" s="24"/>
      <c r="F10" s="25" t="s">
        <v>4</v>
      </c>
      <c r="G10" s="25" t="s">
        <v>50</v>
      </c>
      <c r="H10" s="25" t="s">
        <v>50</v>
      </c>
      <c r="I10" s="49" t="s">
        <v>67</v>
      </c>
      <c r="J10" s="25" t="s">
        <v>51</v>
      </c>
      <c r="K10" s="25" t="s">
        <v>50</v>
      </c>
      <c r="L10" s="26" t="s">
        <v>57</v>
      </c>
      <c r="M10" s="23" t="s">
        <v>61</v>
      </c>
      <c r="N10" s="24"/>
      <c r="O10" s="40" t="s">
        <v>59</v>
      </c>
      <c r="P10" s="50" t="s">
        <v>77</v>
      </c>
      <c r="Q10" s="41">
        <v>9401113877090</v>
      </c>
      <c r="R10" s="24" t="s">
        <v>42</v>
      </c>
      <c r="S10" s="27">
        <v>24</v>
      </c>
      <c r="T10" s="47">
        <v>7.8</v>
      </c>
      <c r="U10" s="28">
        <v>3.08</v>
      </c>
      <c r="V10" s="29">
        <v>3.08</v>
      </c>
      <c r="W10" s="30"/>
      <c r="X10" s="24" t="s">
        <v>3</v>
      </c>
      <c r="Y10" s="47">
        <v>32</v>
      </c>
      <c r="Z10" s="47">
        <v>26</v>
      </c>
      <c r="AA10" s="47">
        <v>56</v>
      </c>
      <c r="AB10" s="31">
        <v>2</v>
      </c>
      <c r="AC10" s="48">
        <v>12</v>
      </c>
      <c r="AD10" s="32">
        <f t="shared" si="24"/>
        <v>4.7E-2</v>
      </c>
      <c r="AE10" s="33">
        <f t="shared" ref="AE10" si="32">IF(AC10="","",65/AD10*AC10)</f>
        <v>16596</v>
      </c>
      <c r="AF10" s="24"/>
      <c r="AG10" s="30">
        <f t="shared" ref="AG10" si="33">IF(ISERROR(AF10/AE10),"",AF10/AE10)</f>
        <v>0</v>
      </c>
      <c r="AH10" s="24"/>
      <c r="AI10" s="34"/>
      <c r="AJ10" s="30">
        <f t="shared" si="25"/>
        <v>0</v>
      </c>
      <c r="AK10" s="34"/>
      <c r="AL10" s="30">
        <f t="shared" si="26"/>
        <v>0</v>
      </c>
      <c r="AM10" s="24"/>
      <c r="AN10" s="34">
        <v>0.01</v>
      </c>
      <c r="AO10" s="30">
        <f t="shared" si="27"/>
        <v>0.03</v>
      </c>
      <c r="AP10" s="24"/>
      <c r="AQ10" s="34"/>
      <c r="AR10" s="30">
        <f t="shared" si="28"/>
        <v>0</v>
      </c>
      <c r="AS10" s="30">
        <f t="shared" si="29"/>
        <v>0.03</v>
      </c>
      <c r="AT10" s="30">
        <f t="shared" si="30"/>
        <v>3.11</v>
      </c>
      <c r="AU10" s="35">
        <f t="shared" si="31"/>
        <v>8.5300000000000001E-2</v>
      </c>
      <c r="AV10" s="5">
        <v>3.4</v>
      </c>
    </row>
  </sheetData>
  <sheetProtection insertRows="0" deleteRows="0" sort="0"/>
  <protectedRanges>
    <protectedRange sqref="A2:K10 M2:O10 A11:J218 M11:AV218 Q2:AV10" name="Range1"/>
    <protectedRange sqref="K11:K223" name="Range1_1"/>
    <protectedRange sqref="L2:L218" name="Range1_2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BFABCB4-72F0-4629-B603-CE35780FEEF6}">
          <x14:formula1>
            <xm:f>#REF!</xm:f>
          </x14:formula1>
          <xm:sqref>X2:X10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R2:R10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F2:F10</xm:sqref>
        </x14:dataValidation>
        <x14:dataValidation type="list" allowBlank="1" showInputMessage="1" showErrorMessage="1" xr:uid="{05A0DC69-0849-4EB6-B557-47B261EBE3CD}">
          <x14:formula1>
            <xm:f>#REF!</xm:f>
          </x14:formula1>
          <xm:sqref>D2:D10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2026-03-30T04:43:50Z</dcterms:modified>
</cp:coreProperties>
</file>