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CCESSORIES">'[2]x-Lists'!$AH$2:$AH$12</definedName>
    <definedName name="ALLOCATION">'[2]x-Lists'!$Q$2</definedName>
    <definedName name="AssortedSKU_Range">[3]Mapping!$J$2:$J$3</definedName>
    <definedName name="BIG_IDEAS">'[2]x-Lists'!$AU$2:$AU$17</definedName>
    <definedName name="BULKPREPACKTYPE">'[2]x-Lists'!$H$2:$H$4</definedName>
    <definedName name="BuyUnits_Range">[3]Mapping!$B$2:$B$55</definedName>
    <definedName name="ca_available_Range">[3]Mapping!$AB$2:$AB$5</definedName>
    <definedName name="ca_Compliant_Range">[3]Mapping!$BJ$2:$BJ$4</definedName>
    <definedName name="ca_CompliantReason_Range">[3]Mapping!$BL$2:$BL$13</definedName>
    <definedName name="ca_SisVendor_Range">[3]Mapping!$BH$2:$BH$3</definedName>
    <definedName name="ca_stuffedarticlesreg_Range">[3]Mapping!$AD$2:$AD$6</definedName>
    <definedName name="Case_Freight_Range">[3]Mapping!$F$2:$F$19</definedName>
    <definedName name="CFSCY">'[2]x-imports'!$A$2:$A$3</definedName>
    <definedName name="CLIMATE">'[2]x-Lists'!$O$2:$O$11</definedName>
    <definedName name="COLOR">'[2]x-Lists'!$AB$2:$AB$7</definedName>
    <definedName name="COLOR_FAMILY">'[2]x-Lists'!$AC$2:$AC$19</definedName>
    <definedName name="COO_Dest">[3]COO!$D$1:$D$3:'[3]COO'!$D$2</definedName>
    <definedName name="COOCountry_Range">[3]Mapping!$R$2:$R$245</definedName>
    <definedName name="COODest_Range">[3]Mapping!$P$2:$P$3</definedName>
    <definedName name="d">[4]Mapping!$AR$2:$AR$84</definedName>
    <definedName name="_xlnm.Database">'[2]x-Lists'!$A$2:$A$9</definedName>
    <definedName name="dealPricing_Range">[3]Mapping!$BD$2:$BD$3</definedName>
    <definedName name="Description1_Range">[3]Mapping!$AQ$2:$AQ$72</definedName>
    <definedName name="Description2_Range">[3]Mapping!$AR$2:$AR$84</definedName>
    <definedName name="DESTINATIONPORT">'[2]x-imports'!$B$2:$B$3</definedName>
    <definedName name="DIAMETER">'[2]x-Lists'!$AM$2:$AM$9</definedName>
    <definedName name="ENERGY_EFFICIENT">'[2]x-Lists'!$AJ$2:$AJ$7</definedName>
    <definedName name="EVENT">'[2]x-Lists'!$AQ$2:$AQ$8</definedName>
    <definedName name="FABRIC_WEIGHT">'[2]x-Lists'!$AI$2:$AI$5</definedName>
    <definedName name="Feature1_Range">[3]Mapping!$AG$2:$AG$20</definedName>
    <definedName name="Feature10_Range">[3]Mapping!$AP$2:$AP$20</definedName>
    <definedName name="Feature2_Range">[3]Mapping!$AH$2:$AH$25</definedName>
    <definedName name="Feature3_Range">[3]Mapping!$AI$2:$AI$7</definedName>
    <definedName name="Feature4_Range">[3]Mapping!$AJ$2:$AJ$6</definedName>
    <definedName name="Feature5_Range">[3]Mapping!$AK$2:$AK$15</definedName>
    <definedName name="Feature6_Range">[3]Mapping!$AL$2:$AL$17</definedName>
    <definedName name="Feature7_Range">[3]Mapping!$AM$2:$AM$21</definedName>
    <definedName name="Feature8_Range">[3]Mapping!$AN$2:$AN$9</definedName>
    <definedName name="Feature9_Range">[3]Mapping!$AO$2:$AO$5</definedName>
    <definedName name="FIFRACompliance_Range">[3]Mapping!$L$2:$L$10</definedName>
    <definedName name="FIFRAExemption_Range">[3]Mapping!$N$2:$N$3</definedName>
    <definedName name="FILL">'[2]x-Lists'!$AR$2:$AR$7</definedName>
    <definedName name="FOBPORT">'[2]x-imports'!$C$2:$C$40</definedName>
    <definedName name="FREIGHT">'[2]x-Lists'!$I$2:$I$5</definedName>
    <definedName name="gen_nontxtl_UOM_Range">[3]Mapping!$Z$2:$Z$11</definedName>
    <definedName name="gen_txtl_permlbl_careinstr_Range">[3]Mapping!$V$2:$V$9</definedName>
    <definedName name="gen_txtl_permlbl_fabrcont_Range">[3]Mapping!$X$2:$X$12</definedName>
    <definedName name="gen_txtl_permlbl_vendinfo_Range">[3]Mapping!$T$2:$T$8</definedName>
    <definedName name="GENDER">'[2]x-Lists'!$AD$2:$AD$5</definedName>
    <definedName name="HOLIDAY">'[2]x-Lists'!$AP$2:$AP$10</definedName>
    <definedName name="LicensedProduct_Range">[3]Mapping!$AF$2:$AF$3</definedName>
    <definedName name="LIFESTYLE">'[2]x-Lists'!$T$2:$T$5</definedName>
    <definedName name="LOCALIZATION__PRICEPOINT">'[2]x-Lists'!$Z$2:$Z$5</definedName>
    <definedName name="MATERIAL">'[2]x-Lists'!$AE$2:$AE$83</definedName>
    <definedName name="PACK_SET">'[2]x-Lists'!$AO$2:$AO$34</definedName>
    <definedName name="PATTERN">'[2]x-Lists'!$AF$2:$AF$49</definedName>
    <definedName name="PAYMENTTERMS">'[2]x-imports'!$E$2:$E$3</definedName>
    <definedName name="PO_BUY_TYPE">'[2]x-Lists'!$W$2:$W$5</definedName>
    <definedName name="PORT_IFF">[5]a!$A$10:$B$35</definedName>
    <definedName name="Preticketed_Range">[3]Mapping!$H$2:$H$3</definedName>
    <definedName name="QUEUING">'[2]x-Lists'!$P$2</definedName>
    <definedName name="QUEUING_ITEMS">'[2]x-Lists'!$Y$2:$Y$50</definedName>
    <definedName name="retailAK_O_YN_Range">[3]Mapping!$AV$2:$AV$3</definedName>
    <definedName name="retailCA_O_YN_Range">[3]Mapping!$AZ$2:$AZ$3</definedName>
    <definedName name="retailHA_O_YN_Range">[3]Mapping!$BB$2:$BB$3</definedName>
    <definedName name="retailPR_O_YN_Range">[3]Mapping!$AX$2:$AX$3</definedName>
    <definedName name="retailUS_O_YN_Range">[3]Mapping!$AT$2:$AT$3</definedName>
    <definedName name="SCORECARD">'[2]x-Lists'!$E$2:$E$5</definedName>
    <definedName name="SEASON">'[2]x-Lists'!$L$2:$L$6</definedName>
    <definedName name="SellUnits_Range">[3]Mapping!$D$2:$D$53</definedName>
    <definedName name="SHAPE">'[2]x-Lists'!$AK$2:$AK$10</definedName>
    <definedName name="SHIPTO">'[2]x-Lists'!$B$2:$B$6</definedName>
    <definedName name="SIZE">'[2]x-Lists'!$AL$2:$AL$66</definedName>
    <definedName name="SPECIAL_PROCESSING">'[2]x-Lists'!$R$2:$R$15</definedName>
    <definedName name="suggestedMessage_Range">[3]Mapping!$BF$2:$BF$3</definedName>
    <definedName name="TESTING">'[2]x-Lists'!$AV$2:$AV$3</definedName>
    <definedName name="TEXTILE_ITEM">'[2]x-Lists'!$AG$2:$AG$62</definedName>
    <definedName name="THEME">'[2]x-Lists'!$AS$2:$AS$14</definedName>
    <definedName name="THREAD_COUNT">'[2]x-Lists'!$AN$2:$AN$27</definedName>
    <definedName name="TICKETTYPE">'[2]x-Lists'!$N$2:$N$8</definedName>
    <definedName name="TREATMENT">'[2]x-Lists'!$AT$2:$AT$28</definedName>
    <definedName name="WEB_SIZE_CHART">'[2]x-Lists'!$X$2:$X$46</definedName>
    <definedName name="YESNO">'[2]x-Lists'!$D$2:$D$3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4" i="1" l="1"/>
  <c r="BD4" i="1"/>
  <c r="AU4" i="1"/>
  <c r="AR4" i="1"/>
  <c r="AP4" i="1"/>
  <c r="AM4" i="1"/>
  <c r="AI4" i="1"/>
  <c r="AF4" i="1"/>
  <c r="AD4" i="1"/>
  <c r="AE4" i="1" s="1"/>
  <c r="AG4" i="1" s="1"/>
  <c r="V4" i="1"/>
  <c r="BE3" i="1"/>
  <c r="BD3" i="1"/>
  <c r="AU3" i="1"/>
  <c r="AR3" i="1"/>
  <c r="AP3" i="1"/>
  <c r="AM3" i="1"/>
  <c r="AI3" i="1"/>
  <c r="AF3" i="1"/>
  <c r="AD3" i="1"/>
  <c r="AE3" i="1" s="1"/>
  <c r="V3" i="1"/>
  <c r="U3" i="1"/>
  <c r="BE2" i="1"/>
  <c r="BD2" i="1"/>
  <c r="AU2" i="1"/>
  <c r="AR2" i="1"/>
  <c r="AP2" i="1"/>
  <c r="AM2" i="1"/>
  <c r="AI2" i="1"/>
  <c r="AJ2" i="1" s="1"/>
  <c r="AF2" i="1"/>
  <c r="AD2" i="1"/>
  <c r="AE2" i="1" s="1"/>
  <c r="V2" i="1"/>
  <c r="AG3" i="1" l="1"/>
  <c r="AG2" i="1"/>
  <c r="AK2" i="1" s="1"/>
  <c r="AW2" i="1" s="1"/>
  <c r="AX2" i="1" s="1"/>
  <c r="AY2" i="1"/>
  <c r="AZ2" i="1" s="1"/>
  <c r="AT2" i="1"/>
  <c r="AV2" i="1" s="1"/>
  <c r="AJ3" i="1"/>
  <c r="AK3" i="1" s="1"/>
  <c r="AJ4" i="1"/>
  <c r="AK4" i="1" s="1"/>
  <c r="AT4" i="1" l="1"/>
  <c r="AV4" i="1" s="1"/>
  <c r="AW4" i="1"/>
  <c r="AX4" i="1" s="1"/>
  <c r="AY4" i="1"/>
  <c r="AZ4" i="1" s="1"/>
  <c r="AT3" i="1"/>
  <c r="AV3" i="1" s="1"/>
  <c r="AW3" i="1"/>
  <c r="AX3" i="1" s="1"/>
  <c r="AY3" i="1"/>
  <c r="AZ3" i="1" s="1"/>
</calcChain>
</file>

<file path=xl/comments1.xml><?xml version="1.0" encoding="utf-8"?>
<comments xmlns="http://schemas.openxmlformats.org/spreadsheetml/2006/main">
  <authors>
    <author>heather.zhu@jlahome.com</author>
  </authors>
  <commentList>
    <comment ref="U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K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M1" authorId="0" shapeId="0">
      <text>
        <r>
          <rPr>
            <sz val="11"/>
            <rFont val="Calibri"/>
            <family val="2"/>
          </rPr>
          <t>[JLA POE Price Quote (Value)]*[General Load %]</t>
        </r>
      </text>
    </comment>
    <comment ref="AP1" authorId="0" shapeId="0">
      <text>
        <r>
          <rPr>
            <sz val="11"/>
            <rFont val="Calibri"/>
            <family val="2"/>
          </rPr>
          <t>[JLA POE Price Quote (Value)]*[Load 1 %]</t>
        </r>
      </text>
    </comment>
    <comment ref="AR1" authorId="0" shapeId="0">
      <text>
        <r>
          <rPr>
            <sz val="11"/>
            <rFont val="Calibri"/>
            <family val="2"/>
          </rPr>
          <t>[JLA POE Price Quote (Value)]*[Warehouse Charge %]</t>
        </r>
      </text>
    </comment>
    <comment ref="AT1" authorId="0" shapeId="0">
      <text>
        <r>
          <rPr>
            <sz val="11"/>
            <rFont val="Calibri"/>
            <family val="2"/>
          </rPr>
          <t>[LDP Cost $]+[General Load $]+[Load 1 $]</t>
        </r>
      </text>
    </comment>
    <comment ref="AU1" authorId="0" shapeId="0">
      <text>
        <r>
          <rPr>
            <sz val="11"/>
            <rFont val="Calibri"/>
            <family val="2"/>
          </rPr>
          <t>[JLA Quoted Price w/ Load]*0.975</t>
        </r>
      </text>
    </comment>
    <comment ref="AV1" authorId="0" shapeId="0">
      <text>
        <r>
          <rPr>
            <sz val="11"/>
            <rFont val="Calibri"/>
            <family val="2"/>
          </rPr>
          <t>([JLA POE Price Quote (Formula)]-[POE Cost with Load $])/[JLA POE Price Quote (Formula)]</t>
        </r>
      </text>
    </comment>
    <comment ref="AW1" authorId="0" shapeId="0">
      <text>
        <r>
          <rPr>
            <sz val="11"/>
            <rFont val="Calibri"/>
            <family val="2"/>
          </rPr>
          <t>[LDP Cost $]+[General Load $]+[Warehouse Charge $]+[Load 1 $]</t>
        </r>
      </text>
    </comment>
    <comment ref="AX1" authorId="0" shapeId="0">
      <text>
        <r>
          <rPr>
            <sz val="11"/>
            <rFont val="Calibri"/>
            <family val="2"/>
          </rPr>
          <t>([JLA Quoted Price w/ Load]-[Domestic Warehouse Cost w/ Load $])/[JLA Quoted Price w/ Load]</t>
        </r>
      </text>
    </comment>
    <comment ref="AY1" authorId="0" shapeId="0">
      <text>
        <r>
          <rPr>
            <sz val="11"/>
            <rFont val="Calibri"/>
            <family val="2"/>
          </rPr>
          <t>[LDP Cost $]+[General Load $]+[Warehouse Charge $]+[Dropship Charge]</t>
        </r>
      </text>
    </comment>
    <comment ref="AZ1" authorId="0" shapeId="0">
      <text>
        <r>
          <rPr>
            <sz val="11"/>
            <rFont val="Calibri"/>
            <family val="2"/>
          </rPr>
          <t>([JLA Quoted Price w/ Load]-[Drop Ship Cost with Load $])/[JLA Quoted Price w/ Load]</t>
        </r>
      </text>
    </comment>
    <comment ref="BD1" authorId="0" shapeId="0">
      <text>
        <r>
          <rPr>
            <sz val="11"/>
            <rFont val="Calibri"/>
            <family val="2"/>
          </rPr>
          <t>([Suggested Retail Price]-[JLA Quoted Price w/ Load])/[Suggested Retail Price]</t>
        </r>
      </text>
    </comment>
    <comment ref="BE1" authorId="0" shapeId="0">
      <text>
        <r>
          <rPr>
            <sz val="11"/>
            <rFont val="Calibri"/>
            <family val="2"/>
          </rPr>
          <t>[JLA Quoted Price w/ Load]*[Total Quantity]</t>
        </r>
      </text>
    </comment>
  </commentList>
</comments>
</file>

<file path=xl/sharedStrings.xml><?xml version="1.0" encoding="utf-8"?>
<sst xmlns="http://schemas.openxmlformats.org/spreadsheetml/2006/main" count="103" uniqueCount="80">
  <si>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</si>
  <si>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</si>
  <si>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</si>
  <si>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</si>
  <si>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</si>
  <si>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</si>
  <si>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</si>
  <si>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</si>
  <si>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</si>
  <si>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</si>
  <si>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</si>
  <si>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</si>
  <si>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</si>
  <si>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</si>
  <si>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Additional Customer Item#</t>
  </si>
  <si>
    <t>Item No.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</si>
  <si>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</si>
  <si>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</si>
  <si>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</si>
  <si>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</si>
  <si>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</si>
  <si>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</si>
  <si>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</si>
  <si>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</si>
  <si>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</si>
  <si>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</si>
  <si>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</si>
  <si>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</si>
  <si>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</si>
  <si>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</si>
  <si>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</si>
  <si>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</si>
  <si>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</si>
  <si>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</si>
  <si>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</si>
  <si>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</si>
  <si>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</si>
  <si>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General Load %</t>
  </si>
  <si>
    <t>General Load $</t>
  </si>
  <si>
    <t>Load 1</t>
  </si>
  <si>
    <t>Load 1 %</t>
  </si>
  <si>
    <t>Load 1 $</t>
  </si>
  <si>
    <t>Warehouse Charge %</t>
  </si>
  <si>
    <t>Warehouse Charge $</t>
  </si>
  <si>
    <t>Dropship Charge</t>
  </si>
  <si>
    <t>POE Cost with Load $</t>
  </si>
  <si>
    <t>JLA POE Price Quote (Formula)</t>
  </si>
  <si>
    <t>JLA POE MU%</t>
  </si>
  <si>
    <t>Domestic Warehouse Cost w/ Load</t>
  </si>
  <si>
    <t>JLA Domestic MU%</t>
  </si>
  <si>
    <t>Drop Ship Cost with Load $</t>
  </si>
  <si>
    <t>JLA Dropship MU%</t>
  </si>
  <si>
    <t>JLA Quoted Price w/ Load</t>
  </si>
  <si>
    <t>Additional Customer Price</t>
  </si>
  <si>
    <t>Suggested Retail Price</t>
  </si>
  <si>
    <t>Retailer IMU</t>
  </si>
  <si>
    <t>Total Sales</t>
  </si>
  <si>
    <t>Order Qty</t>
  </si>
  <si>
    <t>99TH0825P4-A</t>
    <phoneticPr fontId="2" type="noConversion"/>
  </si>
  <si>
    <t>Madison Park Essentials</t>
  </si>
  <si>
    <t>COMFORTER (SET)</t>
  </si>
  <si>
    <t xml:space="preserve"> Folk Art Medallion</t>
  </si>
  <si>
    <t xml:space="preserve">100% Polyester Madison Park Essential Folk Art Medallion Comforter Set </t>
  </si>
  <si>
    <t xml:space="preserve"> Comforter Set </t>
  </si>
  <si>
    <r>
      <t xml:space="preserve">Comforter &amp; Sham: 100% polyester </t>
    </r>
    <r>
      <rPr>
        <b/>
        <sz val="10"/>
        <color indexed="10"/>
        <rFont val="Arial"/>
        <family val="2"/>
      </rPr>
      <t>85gsm MF fabric printed on face</t>
    </r>
    <r>
      <rPr>
        <sz val="10"/>
        <rFont val="Arial"/>
        <family val="2"/>
      </rPr>
      <t xml:space="preserve">. 100% polyester 75gsm MF fabric print reverse, sham has overlap opennning at back, comforter with 200g/m2 poly fill. </t>
    </r>
  </si>
  <si>
    <t>100% Polyester printed</t>
    <phoneticPr fontId="2" type="noConversion"/>
  </si>
  <si>
    <t xml:space="preserve">Twin:
 66x90"/20x26+1"
</t>
  </si>
  <si>
    <t>Blue</t>
  </si>
  <si>
    <t>KL10-3916</t>
    <phoneticPr fontId="2" type="noConversion"/>
  </si>
  <si>
    <t>Piece</t>
  </si>
  <si>
    <t>Normal</t>
  </si>
  <si>
    <t>9404.40.9022</t>
  </si>
  <si>
    <t>Funding</t>
  </si>
  <si>
    <t>99TH0825P4-A</t>
    <phoneticPr fontId="2" type="noConversion"/>
  </si>
  <si>
    <t>100% Polyester printed</t>
    <phoneticPr fontId="2" type="noConversion"/>
  </si>
  <si>
    <t xml:space="preserve">Full/Queen:
 90x90"/20x26+1"(2)
</t>
  </si>
  <si>
    <t>KL10-3917</t>
  </si>
  <si>
    <t>99TH0825P4-A</t>
    <phoneticPr fontId="2" type="noConversion"/>
  </si>
  <si>
    <t xml:space="preserve">King:
104x90"/20x36+1"(2)
</t>
  </si>
  <si>
    <t>KL10-3918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</si>
</sst>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[$¥-478]#,##0.00"/>
    <numFmt numFmtId="177" formatCode="&quot;$&quot;#,##0.00"/>
    <numFmt numFmtId="178" formatCode="0.0"/>
    <numFmt numFmtId="179" formatCode="0.000"/>
    <numFmt numFmtId="180" formatCode="_(&quot;$&quot;* #,##0.00_);_(&quot;$&quot;* \(#,##0.00\);_(&quot;$&quot;* &quot;-&quot;??_);_(@_)"/>
    <numFmt numFmtId="181" formatCode="0.0%"/>
    <numFmt numFmtId="182" formatCode="&quot;$&quot;#,##0.00_);[Red]\(&quot;$&quot;#,##0.00\)"/>
  </numFmts>
  <fonts count="11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color rgb="FFFF0000"/>
      <name val="Calibri"/>
      <family val="2"/>
    </font>
    <font>
      <b/>
      <sz val="11"/>
      <color theme="8" tint="-0.24997711111789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18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76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77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9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1" xfId="1" applyFont="1" applyFill="1" applyBorder="1" applyAlignment="1">
      <alignment horizontal="center" wrapText="1"/>
    </xf>
    <xf numFmtId="176" fontId="3" fillId="2" borderId="1" xfId="0" applyNumberFormat="1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 wrapText="1"/>
    </xf>
    <xf numFmtId="177" fontId="6" fillId="2" borderId="1" xfId="2" applyNumberFormat="1" applyFont="1" applyFill="1" applyBorder="1" applyAlignment="1">
      <alignment wrapText="1"/>
    </xf>
    <xf numFmtId="177" fontId="3" fillId="7" borderId="2" xfId="0" applyNumberFormat="1" applyFont="1" applyFill="1" applyBorder="1" applyAlignment="1">
      <alignment horizontal="center" wrapText="1"/>
    </xf>
    <xf numFmtId="177" fontId="3" fillId="2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78" fontId="3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79" fontId="6" fillId="0" borderId="1" xfId="2" applyNumberFormat="1" applyFont="1" applyBorder="1" applyAlignment="1">
      <alignment wrapText="1"/>
    </xf>
    <xf numFmtId="1" fontId="6" fillId="0" borderId="1" xfId="2" applyNumberFormat="1" applyFont="1" applyBorder="1" applyAlignment="1">
      <alignment wrapText="1"/>
    </xf>
    <xf numFmtId="177" fontId="6" fillId="0" borderId="1" xfId="2" applyNumberFormat="1" applyFont="1" applyBorder="1" applyAlignment="1">
      <alignment wrapText="1"/>
    </xf>
    <xf numFmtId="10" fontId="3" fillId="0" borderId="1" xfId="0" applyNumberFormat="1" applyFont="1" applyBorder="1" applyAlignment="1">
      <alignment horizontal="center" wrapText="1"/>
    </xf>
    <xf numFmtId="177" fontId="6" fillId="6" borderId="1" xfId="2" applyNumberFormat="1" applyFont="1" applyFill="1" applyBorder="1" applyAlignment="1">
      <alignment wrapText="1"/>
    </xf>
    <xf numFmtId="177" fontId="6" fillId="3" borderId="1" xfId="2" applyNumberFormat="1" applyFont="1" applyFill="1" applyBorder="1" applyAlignment="1">
      <alignment wrapText="1"/>
    </xf>
    <xf numFmtId="10" fontId="6" fillId="3" borderId="1" xfId="2" applyNumberFormat="1" applyFont="1" applyFill="1" applyBorder="1" applyAlignment="1">
      <alignment wrapText="1"/>
    </xf>
    <xf numFmtId="177" fontId="7" fillId="8" borderId="1" xfId="2" applyNumberFormat="1" applyFont="1" applyFill="1" applyBorder="1" applyAlignment="1">
      <alignment wrapText="1"/>
    </xf>
    <xf numFmtId="177" fontId="7" fillId="3" borderId="2" xfId="2" applyNumberFormat="1" applyFont="1" applyFill="1" applyBorder="1" applyAlignment="1">
      <alignment wrapText="1"/>
    </xf>
    <xf numFmtId="177" fontId="3" fillId="3" borderId="1" xfId="0" applyNumberFormat="1" applyFont="1" applyFill="1" applyBorder="1" applyAlignment="1">
      <alignment horizontal="center" wrapText="1"/>
    </xf>
    <xf numFmtId="177" fontId="6" fillId="4" borderId="1" xfId="2" applyNumberFormat="1" applyFon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5" fillId="0" borderId="1" xfId="3" applyBorder="1" applyAlignment="1">
      <alignment horizontal="left" vertical="center" wrapText="1"/>
    </xf>
    <xf numFmtId="0" fontId="1" fillId="0" borderId="1" xfId="1" applyBorder="1" applyAlignment="1">
      <alignment wrapText="1"/>
    </xf>
    <xf numFmtId="0" fontId="5" fillId="6" borderId="1" xfId="0" applyFont="1" applyFill="1" applyBorder="1" applyAlignment="1">
      <alignment horizontal="center"/>
    </xf>
    <xf numFmtId="177" fontId="0" fillId="9" borderId="1" xfId="4" applyNumberFormat="1" applyFont="1" applyFill="1" applyBorder="1" applyAlignment="1">
      <alignment wrapText="1"/>
    </xf>
    <xf numFmtId="177" fontId="0" fillId="0" borderId="2" xfId="0" applyNumberFormat="1" applyBorder="1" applyAlignment="1">
      <alignment wrapText="1"/>
    </xf>
    <xf numFmtId="177" fontId="0" fillId="0" borderId="1" xfId="0" applyNumberFormat="1" applyBorder="1" applyAlignment="1">
      <alignment wrapText="1"/>
    </xf>
    <xf numFmtId="178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179" fontId="0" fillId="9" borderId="1" xfId="0" applyNumberFormat="1" applyFill="1" applyBorder="1" applyAlignment="1">
      <alignment wrapText="1"/>
    </xf>
    <xf numFmtId="1" fontId="0" fillId="9" borderId="1" xfId="0" applyNumberFormat="1" applyFill="1" applyBorder="1" applyAlignment="1">
      <alignment wrapText="1"/>
    </xf>
    <xf numFmtId="177" fontId="0" fillId="9" borderId="1" xfId="0" applyNumberFormat="1" applyFill="1" applyBorder="1" applyAlignment="1">
      <alignment wrapText="1"/>
    </xf>
    <xf numFmtId="181" fontId="0" fillId="0" borderId="1" xfId="0" applyNumberFormat="1" applyBorder="1" applyAlignment="1">
      <alignment wrapText="1"/>
    </xf>
    <xf numFmtId="10" fontId="0" fillId="0" borderId="1" xfId="0" applyNumberFormat="1" applyBorder="1" applyAlignment="1">
      <alignment wrapText="1"/>
    </xf>
    <xf numFmtId="10" fontId="9" fillId="9" borderId="1" xfId="5" applyNumberFormat="1" applyFont="1" applyFill="1" applyBorder="1" applyAlignment="1">
      <alignment wrapText="1"/>
    </xf>
    <xf numFmtId="10" fontId="0" fillId="9" borderId="1" xfId="5" applyNumberFormat="1" applyFont="1" applyFill="1" applyBorder="1" applyAlignment="1">
      <alignment wrapText="1"/>
    </xf>
    <xf numFmtId="177" fontId="10" fillId="0" borderId="1" xfId="0" applyNumberFormat="1" applyFont="1" applyBorder="1" applyAlignment="1">
      <alignment wrapText="1"/>
    </xf>
    <xf numFmtId="182" fontId="0" fillId="0" borderId="1" xfId="0" applyNumberFormat="1" applyBorder="1" applyAlignment="1">
      <alignment wrapText="1"/>
    </xf>
    <xf numFmtId="177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</cellXfs>
  <cellStyles count="6">
    <cellStyle name="Currency 2" xfId="4"/>
    <cellStyle name="Normal 2" xfId="1"/>
    <cellStyle name="Normal 2 18 2" xfId="2"/>
    <cellStyle name="Normal_West End Quote Sheet for Fred Meyer20090804-Hellen 2" xfId="3"/>
    <cellStyle name="Percent 2" xf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180309</xdr:colOff>
      <xdr:row>1</xdr:row>
      <xdr:rowOff>442932</xdr:rowOff>
    </xdr:from>
    <xdr:to>
      <xdr:col>1</xdr:col>
      <xdr:colOff>2228772</xdr:colOff>
      <xdr:row>2</xdr:row>
      <xdr:rowOff>666359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xmlns="" id="{C5763963-150D-2A3E-6A1D-607505F68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584" y="1681182"/>
          <a:ext cx="2048463" cy="13283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FA26%20MPE%203PC%20Comforter%20Folk%20Art%20Medallion%20Mini%20Set%20Commitment%2003%2013%20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Kristina%20Lance-Bedding\MYTEX\POS%202015\MYTEX%20FEB-MAR%20IMPORT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30740;&#21457;&#37096;\Documents%20and%20Settings\zhangqing\&#26700;&#38754;\BBB\item%20set%20up\Final\BBB_Bombay_Cambay_Item%20Set%20Up_2011102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30740;&#21457;&#37096;\Documents%20and%20Settings\qianyueyun\Local%20Settings\Temporary%20Internet%20Files\Content.Outlook\S0EW6CGV\BBB%20VENDOR%20SET%20UP%20%20ROVERTALLEN%20CHARLESTON%206%2015%201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%20and%20Settings\dingxiaoping\Local%20Settings\Temporary%20Internet%20Files\Content.IE5\K9AN0PEF\files\TARGET\FORMS\TARGET%20QUOTE%20SHEET%20FORM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Cost 03 13 2026"/>
      <sheetName val="ValueSelect"/>
      <sheetName val="Data"/>
    </sheetNames>
    <sheetDataSet>
      <sheetData sheetId="0"/>
      <sheetData sheetId="1"/>
      <sheetData sheetId="2">
        <row r="18">
          <cell r="J18">
            <v>6.06</v>
          </cell>
        </row>
        <row r="19">
          <cell r="J19">
            <v>7.57</v>
          </cell>
        </row>
        <row r="20">
          <cell r="J20">
            <v>8.4700000000000006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FEB RECEIPTS"/>
      <sheetName val="mytex - x-Vendor Instructions"/>
      <sheetName val="mytex - x-Vendor Specs"/>
      <sheetName val="mytex - x-Vendor CTPAT"/>
      <sheetName val="mytex - x-Vendor 10+2"/>
      <sheetName val="mytex - x-Lacy Act"/>
      <sheetName val="mytex - x-IFI"/>
      <sheetName val="mytex - x-Fish &amp; Wildlife"/>
      <sheetName val="Volume Ranks"/>
      <sheetName val="Ticket-Item Setup"/>
      <sheetName val="x-Lists"/>
      <sheetName val="x-impo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(1) COATS</v>
          </cell>
          <cell r="B2" t="str">
            <v>53- NJ</v>
          </cell>
          <cell r="D2" t="str">
            <v>YES</v>
          </cell>
          <cell r="E2">
            <v>4</v>
          </cell>
          <cell r="H2" t="str">
            <v xml:space="preserve">BULK </v>
          </cell>
          <cell r="I2" t="str">
            <v>VENDOR PAYS 0%</v>
          </cell>
          <cell r="L2" t="str">
            <v>0-REPLEN</v>
          </cell>
          <cell r="N2" t="str">
            <v>GUMMY</v>
          </cell>
          <cell r="O2" t="str">
            <v>BASE</v>
          </cell>
          <cell r="P2" t="str">
            <v>QUEUING</v>
          </cell>
          <cell r="Q2" t="str">
            <v>POE</v>
          </cell>
          <cell r="R2" t="str">
            <v>BULK TO PREPACK</v>
          </cell>
          <cell r="T2" t="str">
            <v>CLASSIC</v>
          </cell>
          <cell r="W2" t="str">
            <v>UP-FRONT PRODUCTION</v>
          </cell>
          <cell r="X2" t="str">
            <v>BOYS_4-7</v>
          </cell>
          <cell r="Y2" t="str">
            <v>BABY CUPS-TOTES</v>
          </cell>
          <cell r="Z2" t="str">
            <v>NA</v>
          </cell>
          <cell r="AB2" t="str">
            <v>NA</v>
          </cell>
          <cell r="AC2" t="str">
            <v>NA</v>
          </cell>
          <cell r="AD2" t="str">
            <v>NA</v>
          </cell>
          <cell r="AE2" t="str">
            <v>NA</v>
          </cell>
          <cell r="AF2" t="str">
            <v>NA</v>
          </cell>
          <cell r="AG2" t="str">
            <v>NA</v>
          </cell>
          <cell r="AH2" t="str">
            <v>NA</v>
          </cell>
          <cell r="AI2" t="str">
            <v>NA</v>
          </cell>
          <cell r="AJ2" t="str">
            <v>NA</v>
          </cell>
          <cell r="AK2" t="str">
            <v>NA</v>
          </cell>
          <cell r="AL2" t="str">
            <v>NA</v>
          </cell>
          <cell r="AM2" t="str">
            <v>NA</v>
          </cell>
          <cell r="AN2" t="str">
            <v>NA</v>
          </cell>
          <cell r="AO2" t="str">
            <v>NA</v>
          </cell>
          <cell r="AP2" t="str">
            <v>NA</v>
          </cell>
          <cell r="AQ2" t="str">
            <v>NA</v>
          </cell>
          <cell r="AR2" t="str">
            <v>NA</v>
          </cell>
          <cell r="AS2" t="str">
            <v>NA</v>
          </cell>
          <cell r="AT2" t="str">
            <v>NA</v>
          </cell>
          <cell r="AU2" t="str">
            <v>NA</v>
          </cell>
          <cell r="AV2" t="str">
            <v>NA</v>
          </cell>
        </row>
        <row r="3">
          <cell r="A3" t="str">
            <v>(2) SPORTSWEAR</v>
          </cell>
          <cell r="B3" t="str">
            <v>512- CA</v>
          </cell>
          <cell r="D3" t="str">
            <v>NO</v>
          </cell>
          <cell r="E3">
            <v>3</v>
          </cell>
          <cell r="H3" t="str">
            <v>INNERS</v>
          </cell>
          <cell r="I3" t="str">
            <v>VENDOR PAYS 50%</v>
          </cell>
          <cell r="L3" t="str">
            <v>1-BASIC/REORDER</v>
          </cell>
          <cell r="N3" t="str">
            <v>GUMMY-SMALL</v>
          </cell>
          <cell r="O3" t="str">
            <v>BASE-COLD</v>
          </cell>
          <cell r="R3" t="str">
            <v>CHANGE BULK ITEMS - SEE NOTES</v>
          </cell>
          <cell r="T3" t="str">
            <v>CONTEMPORARY</v>
          </cell>
          <cell r="W3" t="str">
            <v>PACK AND HOLD</v>
          </cell>
          <cell r="X3" t="str">
            <v>BOYS_8-20</v>
          </cell>
          <cell r="Y3" t="str">
            <v>BATH AND BODY</v>
          </cell>
          <cell r="Z3" t="str">
            <v>LOW</v>
          </cell>
          <cell r="AB3" t="str">
            <v>ASST.</v>
          </cell>
          <cell r="AC3" t="str">
            <v>ASSORTED</v>
          </cell>
          <cell r="AD3" t="str">
            <v>BOY</v>
          </cell>
          <cell r="AE3" t="str">
            <v>ACRYLIC</v>
          </cell>
          <cell r="AF3" t="str">
            <v>3D SOLID</v>
          </cell>
          <cell r="AG3" t="str">
            <v>BATH</v>
          </cell>
          <cell r="AH3" t="str">
            <v>CAMPUS KIT</v>
          </cell>
          <cell r="AI3" t="str">
            <v>HEAVY WEIGHT</v>
          </cell>
          <cell r="AJ3" t="str">
            <v>FOAMBACK</v>
          </cell>
          <cell r="AK3" t="str">
            <v>BALL</v>
          </cell>
          <cell r="AL3">
            <v>63</v>
          </cell>
          <cell r="AM3" t="str">
            <v>1-2 IN</v>
          </cell>
          <cell r="AN3">
            <v>120</v>
          </cell>
          <cell r="AO3" t="str">
            <v>1-PC</v>
          </cell>
          <cell r="AP3" t="str">
            <v>BACK TO CAMPUS</v>
          </cell>
          <cell r="AQ3" t="str">
            <v>2015 GIFT STRATEGY</v>
          </cell>
          <cell r="AR3" t="str">
            <v>FEATHER</v>
          </cell>
          <cell r="AS3" t="str">
            <v>AMERICANA</v>
          </cell>
          <cell r="AT3" t="str">
            <v>3D</v>
          </cell>
          <cell r="AU3" t="str">
            <v>2PK BED PILLOW</v>
          </cell>
          <cell r="AV3" t="str">
            <v>TESTING</v>
          </cell>
        </row>
        <row r="4">
          <cell r="A4" t="str">
            <v>(3) KIDS</v>
          </cell>
          <cell r="B4" t="str">
            <v>53-SHIP-TO-MARK-FOR</v>
          </cell>
          <cell r="E4">
            <v>2</v>
          </cell>
          <cell r="H4" t="str">
            <v>SHIPPABLE</v>
          </cell>
          <cell r="I4" t="str">
            <v>VENDOR PAYS 100%</v>
          </cell>
          <cell r="L4" t="str">
            <v>5-SPRING 2015</v>
          </cell>
          <cell r="N4" t="str">
            <v>HANGTAG</v>
          </cell>
          <cell r="O4" t="str">
            <v>BASE-COLD-HOT</v>
          </cell>
          <cell r="R4" t="str">
            <v>CHANGE PACK QTY</v>
          </cell>
          <cell r="T4" t="str">
            <v>UPDATED</v>
          </cell>
          <cell r="W4" t="str">
            <v>IN-SEASON PRODUCTION</v>
          </cell>
          <cell r="X4" t="str">
            <v>BOYS_COATS</v>
          </cell>
          <cell r="Y4" t="str">
            <v>BEVERAGE</v>
          </cell>
          <cell r="Z4" t="str">
            <v>MID</v>
          </cell>
          <cell r="AB4" t="str">
            <v>BEIGE</v>
          </cell>
          <cell r="AC4" t="str">
            <v>BEIGE-TAN</v>
          </cell>
          <cell r="AD4" t="str">
            <v>GIRL</v>
          </cell>
          <cell r="AE4" t="str">
            <v>BAMBOO</v>
          </cell>
          <cell r="AF4" t="str">
            <v>ANIMAL</v>
          </cell>
          <cell r="AG4" t="str">
            <v>BOWL BRUSH</v>
          </cell>
          <cell r="AH4" t="str">
            <v>CANOPY</v>
          </cell>
          <cell r="AI4" t="str">
            <v>LIGHT WEIGHT</v>
          </cell>
          <cell r="AJ4" t="str">
            <v>LINED</v>
          </cell>
          <cell r="AK4" t="str">
            <v>DISK</v>
          </cell>
          <cell r="AL4">
            <v>72</v>
          </cell>
          <cell r="AM4" t="str">
            <v>1-4 IN</v>
          </cell>
          <cell r="AN4">
            <v>180</v>
          </cell>
          <cell r="AO4" t="str">
            <v>2-PC</v>
          </cell>
          <cell r="AP4" t="str">
            <v>CHRISTMAS</v>
          </cell>
          <cell r="AQ4" t="str">
            <v>BACK TO CAMPUS 2015</v>
          </cell>
          <cell r="AR4" t="str">
            <v>POLY FILL</v>
          </cell>
          <cell r="AS4" t="str">
            <v>BASIC</v>
          </cell>
          <cell r="AT4" t="str">
            <v>APPLIQUE</v>
          </cell>
          <cell r="AU4" t="str">
            <v>2PK DEC PILLOW</v>
          </cell>
        </row>
        <row r="5">
          <cell r="A5" t="str">
            <v>(4) MENS</v>
          </cell>
          <cell r="B5" t="str">
            <v>512-SHIP-TO-MARK-FOR</v>
          </cell>
          <cell r="E5">
            <v>1</v>
          </cell>
          <cell r="I5" t="str">
            <v>FOB PORT OF ORIGIN</v>
          </cell>
          <cell r="L5" t="str">
            <v>6-FALL 2015</v>
          </cell>
          <cell r="N5" t="str">
            <v>HANGTAG-SMALL</v>
          </cell>
          <cell r="O5" t="str">
            <v>BASE-EXHOT-HOT</v>
          </cell>
          <cell r="R5" t="str">
            <v>DC BUILD ASSORTMENT</v>
          </cell>
          <cell r="T5" t="str">
            <v>URBAN</v>
          </cell>
          <cell r="W5" t="str">
            <v>CLOSE OUT</v>
          </cell>
          <cell r="X5" t="str">
            <v>BOYS_HUSKY</v>
          </cell>
          <cell r="Y5" t="str">
            <v>BOWLS</v>
          </cell>
          <cell r="Z5" t="str">
            <v>HIGH</v>
          </cell>
          <cell r="AB5" t="str">
            <v>CLEAR</v>
          </cell>
          <cell r="AC5" t="str">
            <v>BLACK</v>
          </cell>
          <cell r="AD5" t="str">
            <v>UNISEX</v>
          </cell>
          <cell r="AE5" t="str">
            <v>BASIC FOAM-EGG CRATE</v>
          </cell>
          <cell r="AF5" t="str">
            <v>AZTEC</v>
          </cell>
          <cell r="AG5" t="str">
            <v>BOXED</v>
          </cell>
          <cell r="AH5" t="str">
            <v>LAMPS</v>
          </cell>
          <cell r="AI5" t="str">
            <v>MEDIUM WEIGHT</v>
          </cell>
          <cell r="AJ5" t="str">
            <v>LINED-INTERLINED</v>
          </cell>
          <cell r="AK5" t="str">
            <v>LAMPPOST</v>
          </cell>
          <cell r="AL5">
            <v>84</v>
          </cell>
          <cell r="AM5" t="str">
            <v>3-4 IN</v>
          </cell>
          <cell r="AN5">
            <v>200</v>
          </cell>
          <cell r="AO5" t="str">
            <v>3-PC</v>
          </cell>
          <cell r="AP5" t="str">
            <v>EASTER</v>
          </cell>
          <cell r="AQ5" t="str">
            <v>BAKING</v>
          </cell>
          <cell r="AR5" t="str">
            <v>DOWN ALT</v>
          </cell>
          <cell r="AS5" t="str">
            <v>COASTAL</v>
          </cell>
          <cell r="AT5" t="str">
            <v>BRUSHED</v>
          </cell>
          <cell r="AU5" t="str">
            <v>ACRYLIC</v>
          </cell>
        </row>
        <row r="6">
          <cell r="A6" t="str">
            <v>(5) ACCESSORIES</v>
          </cell>
          <cell r="B6" t="str">
            <v>SHIP TO STORES</v>
          </cell>
          <cell r="L6" t="str">
            <v>7-SPRING 2016</v>
          </cell>
          <cell r="N6" t="str">
            <v>RAT TAIL</v>
          </cell>
          <cell r="O6" t="str">
            <v>BASE-HOT</v>
          </cell>
          <cell r="R6" t="str">
            <v>DO NOT SIZE BREAK</v>
          </cell>
          <cell r="X6" t="str">
            <v>COMFORTER_OVER</v>
          </cell>
          <cell r="Y6" t="str">
            <v>CANDY</v>
          </cell>
          <cell r="AB6" t="str">
            <v>FROST</v>
          </cell>
          <cell r="AC6" t="str">
            <v>BLUE</v>
          </cell>
          <cell r="AE6" t="str">
            <v>BLEND</v>
          </cell>
          <cell r="AF6" t="str">
            <v>BIRDS</v>
          </cell>
          <cell r="AG6" t="str">
            <v>CADDYS-SHOWER</v>
          </cell>
          <cell r="AH6" t="str">
            <v>OTHER</v>
          </cell>
          <cell r="AJ6" t="str">
            <v>ROOM DARKENING</v>
          </cell>
          <cell r="AK6" t="str">
            <v>OPEN WORK</v>
          </cell>
          <cell r="AL6">
            <v>95</v>
          </cell>
          <cell r="AM6" t="str">
            <v>5-6 IN</v>
          </cell>
          <cell r="AN6" t="str">
            <v>200 OR LESS</v>
          </cell>
          <cell r="AO6" t="str">
            <v>4-PC</v>
          </cell>
          <cell r="AP6" t="str">
            <v>GRADUATION</v>
          </cell>
          <cell r="AQ6" t="str">
            <v>BARWARE</v>
          </cell>
          <cell r="AR6" t="str">
            <v>MEMORY FOAM</v>
          </cell>
          <cell r="AS6" t="str">
            <v>DEN</v>
          </cell>
          <cell r="AT6" t="str">
            <v>BURNOUT</v>
          </cell>
          <cell r="AU6" t="str">
            <v>BASIC MIRRORS</v>
          </cell>
        </row>
        <row r="7">
          <cell r="A7" t="str">
            <v>(6) LINENS</v>
          </cell>
          <cell r="N7" t="str">
            <v>SHELF PRICING</v>
          </cell>
          <cell r="O7" t="str">
            <v>COLD</v>
          </cell>
          <cell r="R7" t="str">
            <v>FLAT BREAKDOWN</v>
          </cell>
          <cell r="X7" t="str">
            <v>DRESS SHIRTS_BIG_TALL</v>
          </cell>
          <cell r="Y7" t="str">
            <v>COOKBOOKS</v>
          </cell>
          <cell r="AB7" t="str">
            <v>WHITE</v>
          </cell>
          <cell r="AC7" t="str">
            <v>BROWN</v>
          </cell>
          <cell r="AE7" t="str">
            <v>BURLAP</v>
          </cell>
          <cell r="AF7" t="str">
            <v>BROCADE</v>
          </cell>
          <cell r="AG7" t="str">
            <v>CADDYS-STORAGE</v>
          </cell>
          <cell r="AH7" t="str">
            <v>PILLOW</v>
          </cell>
          <cell r="AJ7" t="str">
            <v>WOVEN BLACKOUT</v>
          </cell>
          <cell r="AK7" t="str">
            <v>OVAL</v>
          </cell>
          <cell r="AL7">
            <v>108</v>
          </cell>
          <cell r="AM7" t="str">
            <v>5-8 IN</v>
          </cell>
          <cell r="AN7" t="str">
            <v>200-299</v>
          </cell>
          <cell r="AO7" t="str">
            <v>5-PC</v>
          </cell>
          <cell r="AP7" t="str">
            <v>HALLOWEEN</v>
          </cell>
          <cell r="AQ7" t="str">
            <v>ENTERTAINMENT-BARWARE</v>
          </cell>
          <cell r="AR7" t="str">
            <v>COTTON</v>
          </cell>
          <cell r="AS7" t="str">
            <v>FEMININE</v>
          </cell>
          <cell r="AT7" t="str">
            <v>CHENILLE</v>
          </cell>
          <cell r="AU7" t="str">
            <v>BBQ</v>
          </cell>
        </row>
        <row r="8">
          <cell r="A8" t="str">
            <v xml:space="preserve">(7) YOUTH </v>
          </cell>
          <cell r="N8" t="str">
            <v>SHIP LABEL</v>
          </cell>
          <cell r="O8" t="str">
            <v>EXHOT</v>
          </cell>
          <cell r="R8" t="str">
            <v>FRAGILE</v>
          </cell>
          <cell r="X8" t="str">
            <v>DRESS SHIRTS_MENS</v>
          </cell>
          <cell r="Y8" t="str">
            <v>COOKWARE</v>
          </cell>
          <cell r="AC8" t="str">
            <v>GREEN</v>
          </cell>
          <cell r="AE8" t="str">
            <v>BURNOUT</v>
          </cell>
          <cell r="AF8" t="str">
            <v>CAMO</v>
          </cell>
          <cell r="AG8" t="str">
            <v>CADDYS-SUCTION</v>
          </cell>
          <cell r="AH8" t="str">
            <v>SAUCER CHAIR</v>
          </cell>
          <cell r="AK8" t="str">
            <v>SERPENT-SCROLL</v>
          </cell>
          <cell r="AL8" t="str">
            <v>13X18</v>
          </cell>
          <cell r="AM8" t="str">
            <v>1 IN</v>
          </cell>
          <cell r="AN8">
            <v>220</v>
          </cell>
          <cell r="AO8" t="str">
            <v>6-PC</v>
          </cell>
          <cell r="AP8" t="str">
            <v>HARVEST</v>
          </cell>
          <cell r="AQ8" t="str">
            <v>ROASTING A-Z</v>
          </cell>
          <cell r="AS8" t="str">
            <v>GLAMOUR</v>
          </cell>
          <cell r="AT8" t="str">
            <v>COLOR BLOCK</v>
          </cell>
          <cell r="AU8" t="str">
            <v>HEALTHY FOODS</v>
          </cell>
        </row>
        <row r="9">
          <cell r="A9" t="str">
            <v>(8) OUTERWEAR</v>
          </cell>
          <cell r="O9" t="str">
            <v>HOT</v>
          </cell>
          <cell r="R9" t="str">
            <v>FRAGRANCE</v>
          </cell>
          <cell r="X9" t="str">
            <v>DRESS SHIRTS_TALL</v>
          </cell>
          <cell r="Y9" t="str">
            <v>COSMETICS</v>
          </cell>
          <cell r="AC9" t="str">
            <v>GREY</v>
          </cell>
          <cell r="AE9" t="str">
            <v>CANVAS</v>
          </cell>
          <cell r="AF9" t="str">
            <v>CHEVRON</v>
          </cell>
          <cell r="AG9" t="str">
            <v>CANISTER</v>
          </cell>
          <cell r="AH9" t="str">
            <v>SHEETS</v>
          </cell>
          <cell r="AK9" t="str">
            <v>SQUARE</v>
          </cell>
          <cell r="AL9" t="str">
            <v>14X14</v>
          </cell>
          <cell r="AM9" t="str">
            <v>5 IN</v>
          </cell>
          <cell r="AN9">
            <v>230</v>
          </cell>
          <cell r="AO9" t="str">
            <v>7-PC</v>
          </cell>
          <cell r="AP9" t="str">
            <v>MOTHERS DAY</v>
          </cell>
          <cell r="AS9" t="str">
            <v>GLOBAL</v>
          </cell>
          <cell r="AT9" t="str">
            <v>CRUSHED</v>
          </cell>
          <cell r="AU9" t="str">
            <v>HYDRATION</v>
          </cell>
        </row>
        <row r="10">
          <cell r="O10" t="str">
            <v>HOT-EXHOT</v>
          </cell>
          <cell r="R10" t="str">
            <v>JEWELRY</v>
          </cell>
          <cell r="X10" t="str">
            <v>DUVET_DOWN_COVERS</v>
          </cell>
          <cell r="Y10" t="str">
            <v>DRINKWARE</v>
          </cell>
          <cell r="AC10" t="str">
            <v>METALLIC</v>
          </cell>
          <cell r="AE10" t="str">
            <v>CERAMIC</v>
          </cell>
          <cell r="AF10" t="str">
            <v>COLOR BLOCK</v>
          </cell>
          <cell r="AG10" t="str">
            <v>COSMETIC</v>
          </cell>
          <cell r="AH10" t="str">
            <v>SIGN</v>
          </cell>
          <cell r="AK10" t="str">
            <v>SWIRL CAGE</v>
          </cell>
          <cell r="AL10" t="str">
            <v>16X16</v>
          </cell>
          <cell r="AN10">
            <v>250</v>
          </cell>
          <cell r="AO10" t="str">
            <v>8-PC</v>
          </cell>
          <cell r="AP10" t="str">
            <v>VALENTINES DAY</v>
          </cell>
          <cell r="AS10" t="str">
            <v>HOLIDAY-SEASONAL</v>
          </cell>
          <cell r="AT10" t="str">
            <v>EMBELLISHMENT</v>
          </cell>
          <cell r="AU10" t="str">
            <v>LED</v>
          </cell>
        </row>
        <row r="11">
          <cell r="O11" t="str">
            <v>PUERTO RICO</v>
          </cell>
          <cell r="R11" t="str">
            <v>LIQUID</v>
          </cell>
          <cell r="X11" t="str">
            <v>GIRLS_4-6</v>
          </cell>
          <cell r="Y11" t="str">
            <v>DVD-VIDEO GAMES</v>
          </cell>
          <cell r="AC11" t="str">
            <v>MULTI-COLOR</v>
          </cell>
          <cell r="AE11" t="str">
            <v>CHENILLE</v>
          </cell>
          <cell r="AF11" t="str">
            <v>DAMASK</v>
          </cell>
          <cell r="AG11" t="str">
            <v>ENSEMBLE SET</v>
          </cell>
          <cell r="AH11" t="str">
            <v>STOOL</v>
          </cell>
          <cell r="AL11" t="str">
            <v>17X17</v>
          </cell>
          <cell r="AN11">
            <v>300</v>
          </cell>
          <cell r="AO11" t="str">
            <v>9-PC</v>
          </cell>
          <cell r="AS11" t="str">
            <v>MASCULINE</v>
          </cell>
          <cell r="AT11" t="str">
            <v>EMBOSSED</v>
          </cell>
          <cell r="AU11" t="str">
            <v>LICENSE</v>
          </cell>
        </row>
        <row r="12">
          <cell r="R12" t="str">
            <v>OVERSIZED PTL</v>
          </cell>
          <cell r="X12" t="str">
            <v>GIRLS_7-16</v>
          </cell>
          <cell r="Y12" t="str">
            <v>EYEWEAR</v>
          </cell>
          <cell r="AC12" t="str">
            <v>NAVY</v>
          </cell>
          <cell r="AE12" t="str">
            <v>CHROME</v>
          </cell>
          <cell r="AF12" t="str">
            <v>DIAMOND</v>
          </cell>
          <cell r="AG12" t="str">
            <v>ENERGY SOLUTIONS</v>
          </cell>
          <cell r="AH12" t="str">
            <v>THROW</v>
          </cell>
          <cell r="AL12" t="str">
            <v>17X24</v>
          </cell>
          <cell r="AN12" t="str">
            <v>300-399</v>
          </cell>
          <cell r="AO12" t="str">
            <v>10-PC</v>
          </cell>
          <cell r="AS12" t="str">
            <v>MODERN</v>
          </cell>
          <cell r="AT12" t="str">
            <v>EMBROIDERY</v>
          </cell>
          <cell r="AU12" t="str">
            <v>LIGHTWEIGHT-ULTRA LUGGAGE</v>
          </cell>
        </row>
        <row r="13">
          <cell r="R13" t="str">
            <v>PREPACK TO BULK</v>
          </cell>
          <cell r="X13" t="str">
            <v>GIRLS_PLUS</v>
          </cell>
          <cell r="Y13" t="str">
            <v>FITNESS</v>
          </cell>
          <cell r="AC13" t="str">
            <v>OFF WHITE-NATURAL</v>
          </cell>
          <cell r="AE13" t="str">
            <v>CLOQUE</v>
          </cell>
          <cell r="AF13" t="str">
            <v>DOTS</v>
          </cell>
          <cell r="AG13" t="str">
            <v>FINGERTIP</v>
          </cell>
          <cell r="AL13" t="str">
            <v>18X18</v>
          </cell>
          <cell r="AN13">
            <v>320</v>
          </cell>
          <cell r="AO13" t="str">
            <v>11-PC</v>
          </cell>
          <cell r="AS13" t="str">
            <v>SEASONAL</v>
          </cell>
          <cell r="AT13" t="str">
            <v>FLOCK</v>
          </cell>
          <cell r="AU13" t="str">
            <v>MONOGRAM</v>
          </cell>
        </row>
        <row r="14">
          <cell r="R14" t="str">
            <v>RETICKET</v>
          </cell>
          <cell r="X14" t="str">
            <v>INFANT</v>
          </cell>
          <cell r="Y14" t="str">
            <v>FLASHLIGHT-CABLE</v>
          </cell>
          <cell r="AC14" t="str">
            <v>ORANGE</v>
          </cell>
          <cell r="AE14" t="str">
            <v>CORN HUSK</v>
          </cell>
          <cell r="AF14" t="str">
            <v>EMBELLISHED</v>
          </cell>
          <cell r="AG14" t="str">
            <v>FOLDED</v>
          </cell>
          <cell r="AL14" t="str">
            <v>18X8</v>
          </cell>
          <cell r="AN14">
            <v>400</v>
          </cell>
          <cell r="AO14" t="str">
            <v>12-PC</v>
          </cell>
          <cell r="AS14" t="str">
            <v>TYPOGRAPHY</v>
          </cell>
          <cell r="AT14" t="str">
            <v>GLITTER</v>
          </cell>
          <cell r="AU14" t="str">
            <v>NOVELTY MUGS</v>
          </cell>
        </row>
        <row r="15">
          <cell r="R15" t="str">
            <v>UNDEFINED ASSORTMENT</v>
          </cell>
          <cell r="X15" t="str">
            <v>JUNIORS</v>
          </cell>
          <cell r="Y15" t="str">
            <v>FRAGRANCE MINIS</v>
          </cell>
          <cell r="AC15" t="str">
            <v>PINK</v>
          </cell>
          <cell r="AE15" t="str">
            <v>COTTON</v>
          </cell>
          <cell r="AF15" t="str">
            <v>EMBROIDERY</v>
          </cell>
          <cell r="AG15" t="str">
            <v>FURNITURE</v>
          </cell>
          <cell r="AL15" t="str">
            <v>20X20</v>
          </cell>
          <cell r="AN15" t="str">
            <v>400-499</v>
          </cell>
          <cell r="AO15" t="str">
            <v>14-PC</v>
          </cell>
          <cell r="AT15" t="str">
            <v>GLOBAL</v>
          </cell>
          <cell r="AU15" t="str">
            <v>OTD HOOKS</v>
          </cell>
        </row>
        <row r="16">
          <cell r="X16" t="str">
            <v>JUNIORS_PLUS</v>
          </cell>
          <cell r="Y16" t="str">
            <v>GIFT BAGS</v>
          </cell>
          <cell r="AC16" t="str">
            <v>PURPLE</v>
          </cell>
          <cell r="AE16" t="str">
            <v>DOWN</v>
          </cell>
          <cell r="AF16" t="str">
            <v>FANCY</v>
          </cell>
          <cell r="AG16" t="str">
            <v>GROMMET</v>
          </cell>
          <cell r="AL16" t="str">
            <v>21X34</v>
          </cell>
          <cell r="AN16">
            <v>450</v>
          </cell>
          <cell r="AO16" t="str">
            <v>15-PC</v>
          </cell>
          <cell r="AT16" t="str">
            <v>JACQUARD</v>
          </cell>
          <cell r="AU16" t="str">
            <v>SHAG RUGS</v>
          </cell>
        </row>
        <row r="17">
          <cell r="X17" t="str">
            <v>LINEN_SHEET</v>
          </cell>
          <cell r="Y17" t="str">
            <v>GREENERY</v>
          </cell>
          <cell r="AC17" t="str">
            <v>RED</v>
          </cell>
          <cell r="AE17" t="str">
            <v>DRYLON</v>
          </cell>
          <cell r="AF17" t="str">
            <v>FASHION</v>
          </cell>
          <cell r="AG17" t="str">
            <v>GUSSETED</v>
          </cell>
          <cell r="AL17" t="str">
            <v>24X40</v>
          </cell>
          <cell r="AN17">
            <v>500</v>
          </cell>
          <cell r="AO17" t="str">
            <v>16-PC</v>
          </cell>
          <cell r="AT17" t="str">
            <v>LUREX</v>
          </cell>
          <cell r="AU17" t="str">
            <v>TYPOGRAPHY</v>
          </cell>
        </row>
        <row r="18">
          <cell r="X18" t="str">
            <v>MAT_BOTTOM</v>
          </cell>
          <cell r="Y18" t="str">
            <v>HAIR CARE</v>
          </cell>
          <cell r="AC18" t="str">
            <v>WHITE</v>
          </cell>
          <cell r="AE18" t="str">
            <v>EGYPTIAN COTTON</v>
          </cell>
          <cell r="AF18" t="str">
            <v>FLORAL</v>
          </cell>
          <cell r="AG18" t="str">
            <v>HAND</v>
          </cell>
          <cell r="AL18" t="str">
            <v>BED REST</v>
          </cell>
          <cell r="AN18" t="str">
            <v>500-599</v>
          </cell>
          <cell r="AO18" t="str">
            <v>17-PC</v>
          </cell>
          <cell r="AT18" t="str">
            <v>METALLIC-APPLIQUE</v>
          </cell>
        </row>
        <row r="19">
          <cell r="X19" t="str">
            <v>MAT_TOP</v>
          </cell>
          <cell r="Y19" t="str">
            <v>HANGER</v>
          </cell>
          <cell r="AC19" t="str">
            <v>YELLOW</v>
          </cell>
          <cell r="AE19" t="str">
            <v>EMBROIDERY</v>
          </cell>
          <cell r="AF19" t="str">
            <v>GEOMETRIC</v>
          </cell>
          <cell r="AG19" t="str">
            <v>HANGING</v>
          </cell>
          <cell r="AL19" t="str">
            <v>BODY PILLOW</v>
          </cell>
          <cell r="AN19">
            <v>550</v>
          </cell>
          <cell r="AO19" t="str">
            <v>18-PC</v>
          </cell>
          <cell r="AT19" t="str">
            <v>METALLIC-PRINT</v>
          </cell>
        </row>
        <row r="20">
          <cell r="X20" t="str">
            <v>MATT_DEPTH</v>
          </cell>
          <cell r="Y20" t="str">
            <v>HOLIDAY ORNAMENTS</v>
          </cell>
          <cell r="AE20" t="str">
            <v>FAUX FUR</v>
          </cell>
          <cell r="AF20" t="str">
            <v>GREEK KEY</v>
          </cell>
          <cell r="AG20" t="str">
            <v>HARDWARE</v>
          </cell>
          <cell r="AL20" t="str">
            <v>CAL KING</v>
          </cell>
          <cell r="AN20">
            <v>600</v>
          </cell>
          <cell r="AO20" t="str">
            <v>20-PC</v>
          </cell>
          <cell r="AT20" t="str">
            <v>PINTUCK</v>
          </cell>
        </row>
        <row r="21">
          <cell r="X21" t="str">
            <v>MATTRESS</v>
          </cell>
          <cell r="Y21" t="str">
            <v>HOME FRAGRANCE</v>
          </cell>
          <cell r="AE21" t="str">
            <v>FAUX LINEN</v>
          </cell>
          <cell r="AF21" t="str">
            <v>HOTEL</v>
          </cell>
          <cell r="AG21" t="str">
            <v>HOLDBACK</v>
          </cell>
          <cell r="AL21" t="str">
            <v>CHAIR PAD</v>
          </cell>
          <cell r="AN21" t="str">
            <v>600 OR MORE</v>
          </cell>
          <cell r="AO21" t="str">
            <v>22-PC</v>
          </cell>
          <cell r="AT21" t="str">
            <v>PLUSH</v>
          </cell>
        </row>
        <row r="22">
          <cell r="X22" t="str">
            <v>MEN_BIG_REG</v>
          </cell>
          <cell r="Y22" t="str">
            <v>IPOD</v>
          </cell>
          <cell r="AE22" t="str">
            <v>FAUX SILK</v>
          </cell>
          <cell r="AF22" t="str">
            <v>IKAT</v>
          </cell>
          <cell r="AG22" t="str">
            <v>JUVENILE</v>
          </cell>
          <cell r="AL22" t="str">
            <v>CHAIR PAD-2PK</v>
          </cell>
          <cell r="AN22">
            <v>630</v>
          </cell>
          <cell r="AO22" t="str">
            <v>24-PC</v>
          </cell>
          <cell r="AT22" t="str">
            <v>PRINT</v>
          </cell>
        </row>
        <row r="23">
          <cell r="X23" t="str">
            <v>MEN_BIG_TALL</v>
          </cell>
          <cell r="Y23" t="str">
            <v>K-CUPS</v>
          </cell>
          <cell r="AE23" t="str">
            <v>FEATHER</v>
          </cell>
          <cell r="AF23" t="str">
            <v>JACQUARD</v>
          </cell>
          <cell r="AG23" t="str">
            <v>KITCHEN TIER</v>
          </cell>
          <cell r="AL23" t="str">
            <v>CONTOUR</v>
          </cell>
          <cell r="AN23">
            <v>700</v>
          </cell>
          <cell r="AO23" t="str">
            <v>25-PC</v>
          </cell>
          <cell r="AT23" t="str">
            <v>QUILTED</v>
          </cell>
        </row>
        <row r="24">
          <cell r="X24" t="str">
            <v>MEN_REG</v>
          </cell>
          <cell r="Y24" t="str">
            <v>LADIES GIFTS</v>
          </cell>
          <cell r="AE24" t="str">
            <v>FLANNEL</v>
          </cell>
          <cell r="AF24" t="str">
            <v>LACE</v>
          </cell>
          <cell r="AG24" t="str">
            <v>LINERS</v>
          </cell>
          <cell r="AL24" t="str">
            <v>DOUBLE</v>
          </cell>
          <cell r="AN24">
            <v>740</v>
          </cell>
          <cell r="AO24" t="str">
            <v>50-PC</v>
          </cell>
          <cell r="AT24" t="str">
            <v>RHINESTONES</v>
          </cell>
        </row>
        <row r="25">
          <cell r="X25" t="str">
            <v>MEN_TALL_REG</v>
          </cell>
          <cell r="Y25" t="str">
            <v>LINGERIE</v>
          </cell>
          <cell r="AE25" t="str">
            <v>FLEECE</v>
          </cell>
          <cell r="AF25" t="str">
            <v>LATTICE</v>
          </cell>
          <cell r="AG25" t="str">
            <v>LOTION</v>
          </cell>
          <cell r="AL25" t="str">
            <v>DOUBLE OVER DRAPE</v>
          </cell>
          <cell r="AN25">
            <v>750</v>
          </cell>
          <cell r="AO25" t="str">
            <v>56-PC</v>
          </cell>
          <cell r="AT25" t="str">
            <v>RUFFLE</v>
          </cell>
        </row>
        <row r="26">
          <cell r="X26" t="str">
            <v>MISSY_2-16</v>
          </cell>
          <cell r="Y26" t="str">
            <v>LUNCH TOTES</v>
          </cell>
          <cell r="AE26" t="str">
            <v>FLOCK</v>
          </cell>
          <cell r="AF26" t="str">
            <v>LEAVES</v>
          </cell>
          <cell r="AG26" t="str">
            <v>MAGAZINE</v>
          </cell>
          <cell r="AL26" t="str">
            <v>DRAPE</v>
          </cell>
          <cell r="AN26">
            <v>800</v>
          </cell>
          <cell r="AO26" t="str">
            <v>10 SHELF</v>
          </cell>
          <cell r="AT26" t="str">
            <v>SEQUINS</v>
          </cell>
        </row>
        <row r="27">
          <cell r="X27" t="str">
            <v>MISSY_S-XL</v>
          </cell>
          <cell r="Y27" t="str">
            <v>MENS FRAGRANCE SINGLES</v>
          </cell>
          <cell r="AE27" t="str">
            <v>FUR</v>
          </cell>
          <cell r="AF27" t="str">
            <v>LODGE</v>
          </cell>
          <cell r="AG27" t="str">
            <v>MATS</v>
          </cell>
          <cell r="AL27" t="str">
            <v>EURO</v>
          </cell>
          <cell r="AN27">
            <v>1000</v>
          </cell>
          <cell r="AO27" t="str">
            <v>3 SECTION</v>
          </cell>
          <cell r="AT27" t="str">
            <v>SOLID</v>
          </cell>
        </row>
        <row r="28">
          <cell r="X28" t="str">
            <v>NEWBORN</v>
          </cell>
          <cell r="Y28" t="str">
            <v>MENS GIFTS</v>
          </cell>
          <cell r="AE28" t="str">
            <v>FX FUR REVERSE MINK</v>
          </cell>
          <cell r="AF28" t="str">
            <v>MEDALLION</v>
          </cell>
          <cell r="AG28" t="str">
            <v>MIRROR</v>
          </cell>
          <cell r="AL28" t="str">
            <v>FULL</v>
          </cell>
          <cell r="AO28" t="str">
            <v>4 SECTION</v>
          </cell>
          <cell r="AT28" t="str">
            <v>TEXTURE</v>
          </cell>
        </row>
        <row r="29">
          <cell r="X29" t="str">
            <v>ONE SIZE</v>
          </cell>
          <cell r="Y29" t="str">
            <v>MENS SOCKS</v>
          </cell>
          <cell r="AE29" t="str">
            <v>FX FUR REVERSE SHERPA</v>
          </cell>
          <cell r="AF29" t="str">
            <v>METALLIC PRINT</v>
          </cell>
          <cell r="AG29" t="str">
            <v>NIGHT LIGHT</v>
          </cell>
          <cell r="AL29" t="str">
            <v>FULL SET</v>
          </cell>
          <cell r="AO29" t="str">
            <v>6 SECTION</v>
          </cell>
        </row>
        <row r="30">
          <cell r="X30" t="str">
            <v>PETITE_BOTTOMS</v>
          </cell>
          <cell r="Y30" t="str">
            <v>NEOPRENE-FREEZER</v>
          </cell>
          <cell r="AE30" t="str">
            <v>GEL</v>
          </cell>
          <cell r="AF30" t="str">
            <v>MOSAIC</v>
          </cell>
          <cell r="AG30" t="str">
            <v>OTD HOOKS</v>
          </cell>
          <cell r="AL30" t="str">
            <v>FULL-QUEEN</v>
          </cell>
          <cell r="AO30" t="str">
            <v>9 SECTION</v>
          </cell>
        </row>
        <row r="31">
          <cell r="X31" t="str">
            <v>PETITE_TOPS</v>
          </cell>
          <cell r="Y31" t="str">
            <v>NOVELTY OFFICE</v>
          </cell>
          <cell r="AE31" t="str">
            <v>GLASS</v>
          </cell>
          <cell r="AF31" t="str">
            <v>MULTI RUG</v>
          </cell>
          <cell r="AG31" t="str">
            <v>OTHER</v>
          </cell>
          <cell r="AL31" t="str">
            <v>JUMBO</v>
          </cell>
          <cell r="AO31" t="str">
            <v>12 SECTION</v>
          </cell>
        </row>
        <row r="32">
          <cell r="X32" t="str">
            <v>PILLOW_CASE</v>
          </cell>
          <cell r="Y32" t="str">
            <v>PET CARE</v>
          </cell>
          <cell r="AE32" t="str">
            <v>HOOKS-COTTON</v>
          </cell>
          <cell r="AF32" t="str">
            <v>OMBRE</v>
          </cell>
          <cell r="AG32" t="str">
            <v>OTTOMANS</v>
          </cell>
          <cell r="AL32" t="str">
            <v>KING</v>
          </cell>
          <cell r="AO32" t="str">
            <v>3-PC BHT</v>
          </cell>
        </row>
        <row r="33">
          <cell r="X33" t="str">
            <v>PREEMIE</v>
          </cell>
          <cell r="Y33" t="str">
            <v>PET FOOD</v>
          </cell>
          <cell r="AE33" t="str">
            <v>HOOKS-FLOCK</v>
          </cell>
          <cell r="AF33" t="str">
            <v>PAISLEY</v>
          </cell>
          <cell r="AG33" t="str">
            <v>PINCH PLEAT</v>
          </cell>
          <cell r="AL33" t="str">
            <v>KING CASE</v>
          </cell>
          <cell r="AO33" t="str">
            <v>3-PC BHW</v>
          </cell>
        </row>
        <row r="34">
          <cell r="X34" t="str">
            <v>SHOES_BIG KIDS_7-12</v>
          </cell>
          <cell r="Y34" t="str">
            <v>PET TOYS</v>
          </cell>
          <cell r="AE34" t="str">
            <v>HOOKS-MICROFIBER</v>
          </cell>
          <cell r="AF34" t="str">
            <v>PATCH</v>
          </cell>
          <cell r="AG34" t="str">
            <v>PLUNGER</v>
          </cell>
          <cell r="AL34" t="str">
            <v>LARGE</v>
          </cell>
          <cell r="AO34" t="str">
            <v>6-PC BHW</v>
          </cell>
        </row>
        <row r="35">
          <cell r="X35" t="str">
            <v>SHOES_INFANT</v>
          </cell>
          <cell r="Y35" t="str">
            <v>PET TREATS</v>
          </cell>
          <cell r="AE35" t="str">
            <v>HOOKS-PEVA</v>
          </cell>
          <cell r="AF35" t="str">
            <v>PLAID</v>
          </cell>
          <cell r="AG35" t="str">
            <v>POLE CADDY</v>
          </cell>
          <cell r="AL35" t="str">
            <v>LID</v>
          </cell>
        </row>
        <row r="36">
          <cell r="X36" t="str">
            <v>SHOES_LITTLE KIDS_4-7</v>
          </cell>
          <cell r="Y36" t="str">
            <v>PILLOWS</v>
          </cell>
          <cell r="AE36" t="str">
            <v>HOOKS-POLY</v>
          </cell>
          <cell r="AF36" t="str">
            <v>PRINT</v>
          </cell>
          <cell r="AG36" t="str">
            <v>POLES</v>
          </cell>
          <cell r="AL36" t="str">
            <v>MEDIUM</v>
          </cell>
        </row>
        <row r="37">
          <cell r="X37" t="str">
            <v>SHOES_MEN</v>
          </cell>
          <cell r="Y37" t="str">
            <v>READING GLASSES</v>
          </cell>
          <cell r="AE37" t="str">
            <v>HOOKS-POLY COTTON</v>
          </cell>
          <cell r="AF37" t="str">
            <v>SCROLL</v>
          </cell>
          <cell r="AG37" t="str">
            <v>RESERVES</v>
          </cell>
          <cell r="AL37" t="str">
            <v>OBLONG</v>
          </cell>
        </row>
        <row r="38">
          <cell r="X38" t="str">
            <v>SHOES_TODDLER_9MO-4</v>
          </cell>
          <cell r="Y38" t="str">
            <v>REUSABLE TOTES</v>
          </cell>
          <cell r="AE38" t="str">
            <v>HOOKS-SATIN</v>
          </cell>
          <cell r="AF38" t="str">
            <v>SCULPTED</v>
          </cell>
          <cell r="AG38" t="str">
            <v>ROD POCKET</v>
          </cell>
          <cell r="AL38" t="str">
            <v>OD-17X17</v>
          </cell>
        </row>
        <row r="39">
          <cell r="X39" t="str">
            <v>SHOES_WOMEN</v>
          </cell>
          <cell r="Y39" t="str">
            <v>SHOE CARE</v>
          </cell>
          <cell r="AE39" t="str">
            <v>JACQUARD</v>
          </cell>
          <cell r="AF39" t="str">
            <v>SHELLS</v>
          </cell>
          <cell r="AG39" t="str">
            <v>ROLLED</v>
          </cell>
          <cell r="AL39" t="str">
            <v>OD-18X18</v>
          </cell>
        </row>
        <row r="40">
          <cell r="X40" t="str">
            <v>TODDLER</v>
          </cell>
          <cell r="Y40" t="str">
            <v>SOCKS</v>
          </cell>
          <cell r="AE40" t="str">
            <v>JUTE</v>
          </cell>
          <cell r="AF40" t="str">
            <v>SKIN</v>
          </cell>
          <cell r="AG40" t="str">
            <v>SCALE</v>
          </cell>
          <cell r="AL40" t="str">
            <v>OD-OBLONG</v>
          </cell>
        </row>
        <row r="41">
          <cell r="X41" t="str">
            <v>WOM_MISS_COAT</v>
          </cell>
          <cell r="Y41" t="str">
            <v>STAIN REMOVAL</v>
          </cell>
          <cell r="AE41" t="str">
            <v>LACE</v>
          </cell>
          <cell r="AF41" t="str">
            <v>SOLID</v>
          </cell>
          <cell r="AG41" t="str">
            <v>SHEER</v>
          </cell>
          <cell r="AL41" t="str">
            <v>OD-ROUND</v>
          </cell>
        </row>
        <row r="42">
          <cell r="X42" t="str">
            <v>WOM_PETIT_COAT</v>
          </cell>
          <cell r="Y42" t="str">
            <v>STATIONERY</v>
          </cell>
          <cell r="AE42" t="str">
            <v>LEATHER</v>
          </cell>
          <cell r="AF42" t="str">
            <v>SOLID W TRIM</v>
          </cell>
          <cell r="AG42" t="str">
            <v>SHEET</v>
          </cell>
          <cell r="AL42" t="str">
            <v>OVERSIZED</v>
          </cell>
        </row>
        <row r="43">
          <cell r="X43" t="str">
            <v>WOM_PLUS_COAT</v>
          </cell>
          <cell r="Y43" t="str">
            <v>TEAM GOODS</v>
          </cell>
          <cell r="AE43" t="str">
            <v>LINEN</v>
          </cell>
          <cell r="AF43" t="str">
            <v>SOUTHWEST</v>
          </cell>
          <cell r="AG43" t="str">
            <v>SHOWER-HEADS</v>
          </cell>
          <cell r="AL43" t="str">
            <v>OVERSIZED-OBLONG</v>
          </cell>
        </row>
        <row r="44">
          <cell r="X44" t="str">
            <v>WOM_STD_COAT</v>
          </cell>
          <cell r="Y44" t="str">
            <v>TECH AND ACCESSORIES</v>
          </cell>
          <cell r="AE44" t="str">
            <v>LUCITE</v>
          </cell>
          <cell r="AF44" t="str">
            <v>STRIPE</v>
          </cell>
          <cell r="AG44" t="str">
            <v>SHOWER-HOOKS</v>
          </cell>
          <cell r="AL44" t="str">
            <v>PILLOW-2PK</v>
          </cell>
        </row>
        <row r="45">
          <cell r="X45" t="str">
            <v>WOM_SWIMWEAR</v>
          </cell>
          <cell r="Y45" t="str">
            <v>TODDLER GIFT BAGS</v>
          </cell>
          <cell r="AE45" t="str">
            <v>MAIZE</v>
          </cell>
          <cell r="AF45" t="str">
            <v>TEAM</v>
          </cell>
          <cell r="AG45" t="str">
            <v>SHOWER-RODS</v>
          </cell>
          <cell r="AL45" t="str">
            <v>PILLOW-SINGLE</v>
          </cell>
        </row>
        <row r="46">
          <cell r="X46" t="str">
            <v>YOUNG MENS</v>
          </cell>
          <cell r="Y46" t="str">
            <v>TOYS</v>
          </cell>
          <cell r="AE46" t="str">
            <v>MARBLE</v>
          </cell>
          <cell r="AF46" t="str">
            <v>TEXTURE</v>
          </cell>
          <cell r="AG46" t="str">
            <v>SOAP DISH</v>
          </cell>
          <cell r="AL46" t="str">
            <v>QUEEN</v>
          </cell>
        </row>
        <row r="47">
          <cell r="Y47" t="str">
            <v>TRAVEL ACCESSORIES</v>
          </cell>
          <cell r="AE47" t="str">
            <v>MEMORY FOAM</v>
          </cell>
          <cell r="AF47" t="str">
            <v>TRELLIS</v>
          </cell>
          <cell r="AG47" t="str">
            <v>SPA-PILLOWS</v>
          </cell>
          <cell r="AL47" t="str">
            <v>QUEEN SET</v>
          </cell>
        </row>
        <row r="48">
          <cell r="Y48" t="str">
            <v>UMBRELLAS</v>
          </cell>
          <cell r="AE48" t="str">
            <v>MERCURY</v>
          </cell>
          <cell r="AF48" t="str">
            <v>TROPICAL</v>
          </cell>
          <cell r="AG48" t="str">
            <v>SPA-TOWER</v>
          </cell>
          <cell r="AL48" t="str">
            <v>ROUND</v>
          </cell>
        </row>
        <row r="49">
          <cell r="Y49" t="str">
            <v>WINE GLASSES</v>
          </cell>
          <cell r="AE49" t="str">
            <v>METAL</v>
          </cell>
          <cell r="AF49" t="str">
            <v>TYPOGRAPHY</v>
          </cell>
          <cell r="AG49" t="str">
            <v>STEP CANS</v>
          </cell>
          <cell r="AL49" t="str">
            <v>SEAT CUSHION</v>
          </cell>
        </row>
        <row r="50">
          <cell r="Y50" t="str">
            <v>WOMENS FRAGRANCE SINGLES</v>
          </cell>
          <cell r="AE50" t="str">
            <v>MICROFIBER</v>
          </cell>
          <cell r="AG50" t="str">
            <v>STOOLS</v>
          </cell>
          <cell r="AL50" t="str">
            <v>SETTEE</v>
          </cell>
        </row>
        <row r="51">
          <cell r="AE51" t="str">
            <v>MICROFIBER REVERSE SHERPA</v>
          </cell>
          <cell r="AG51" t="str">
            <v>TAB TOP</v>
          </cell>
          <cell r="AL51" t="str">
            <v>SHAM</v>
          </cell>
        </row>
        <row r="52">
          <cell r="AE52" t="str">
            <v>MOSAIC</v>
          </cell>
          <cell r="AG52" t="str">
            <v>TBH</v>
          </cell>
          <cell r="AL52" t="str">
            <v>SHAPE</v>
          </cell>
        </row>
        <row r="53">
          <cell r="AE53" t="str">
            <v>NATURAL</v>
          </cell>
          <cell r="AG53" t="str">
            <v>TISSUE</v>
          </cell>
          <cell r="AL53" t="str">
            <v>SINGLE</v>
          </cell>
        </row>
        <row r="54">
          <cell r="AE54" t="str">
            <v>NYLON</v>
          </cell>
          <cell r="AG54" t="str">
            <v>TOILET SEAT</v>
          </cell>
          <cell r="AL54" t="str">
            <v>SINGLE U</v>
          </cell>
        </row>
        <row r="55">
          <cell r="AE55" t="str">
            <v>ONYX</v>
          </cell>
          <cell r="AG55" t="str">
            <v>TOOTHBRUSH HOLDER</v>
          </cell>
          <cell r="AL55" t="str">
            <v>SINGLE U-2PK</v>
          </cell>
        </row>
        <row r="56">
          <cell r="AE56" t="str">
            <v>ORB</v>
          </cell>
          <cell r="AG56" t="str">
            <v>TP STAND</v>
          </cell>
          <cell r="AL56" t="str">
            <v>SMALL</v>
          </cell>
        </row>
        <row r="57">
          <cell r="AE57" t="str">
            <v>PAPER ROPE</v>
          </cell>
          <cell r="AG57" t="str">
            <v>TRAY</v>
          </cell>
          <cell r="AL57" t="str">
            <v>STALL</v>
          </cell>
        </row>
        <row r="58">
          <cell r="AE58" t="str">
            <v>PEVA</v>
          </cell>
          <cell r="AG58" t="str">
            <v>TUMBLERS</v>
          </cell>
          <cell r="AL58" t="str">
            <v>STANDARD</v>
          </cell>
        </row>
        <row r="59">
          <cell r="AE59" t="str">
            <v>PLASTIC</v>
          </cell>
          <cell r="AG59" t="str">
            <v>VALANCE</v>
          </cell>
          <cell r="AL59" t="str">
            <v>STANDARD CASE</v>
          </cell>
        </row>
        <row r="60">
          <cell r="AE60" t="str">
            <v>PLUSH</v>
          </cell>
          <cell r="AG60" t="str">
            <v>WASH</v>
          </cell>
          <cell r="AL60" t="str">
            <v>TWIN</v>
          </cell>
        </row>
        <row r="61">
          <cell r="AE61" t="str">
            <v>PLUSH REVERSE FX FUR</v>
          </cell>
          <cell r="AG61" t="str">
            <v>WASTE BASKET</v>
          </cell>
          <cell r="AL61" t="str">
            <v>TWIN SET</v>
          </cell>
        </row>
        <row r="62">
          <cell r="AE62" t="str">
            <v>PLUSH REVERSE SHERPA</v>
          </cell>
          <cell r="AG62" t="str">
            <v>WRAPS</v>
          </cell>
          <cell r="AL62" t="str">
            <v>TWIN XL</v>
          </cell>
        </row>
        <row r="63">
          <cell r="AE63" t="str">
            <v>POLY</v>
          </cell>
          <cell r="AL63" t="str">
            <v>TWIN XL SET</v>
          </cell>
        </row>
        <row r="64">
          <cell r="AE64" t="str">
            <v>POLY COTTON</v>
          </cell>
          <cell r="AL64" t="str">
            <v>VALANCE</v>
          </cell>
        </row>
        <row r="65">
          <cell r="AE65" t="str">
            <v>POLYFILL</v>
          </cell>
          <cell r="AL65" t="str">
            <v>XLARGE</v>
          </cell>
        </row>
        <row r="66">
          <cell r="AE66" t="str">
            <v>PREMIUM</v>
          </cell>
          <cell r="AL66" t="str">
            <v>XSMALL</v>
          </cell>
        </row>
        <row r="67">
          <cell r="AE67" t="str">
            <v>QUILTED</v>
          </cell>
        </row>
        <row r="68">
          <cell r="AE68" t="str">
            <v>RESIN</v>
          </cell>
        </row>
        <row r="69">
          <cell r="AE69" t="str">
            <v>RUBBER</v>
          </cell>
        </row>
        <row r="70">
          <cell r="AE70" t="str">
            <v>SATIN</v>
          </cell>
        </row>
        <row r="71">
          <cell r="AE71" t="str">
            <v>SATIN NICKEL</v>
          </cell>
        </row>
        <row r="72">
          <cell r="AE72" t="str">
            <v>SEAGRASS</v>
          </cell>
        </row>
        <row r="73">
          <cell r="AE73" t="str">
            <v>SHEER</v>
          </cell>
        </row>
        <row r="74">
          <cell r="AE74" t="str">
            <v>SHERPA</v>
          </cell>
        </row>
        <row r="75">
          <cell r="AE75" t="str">
            <v>SHRINK YARN</v>
          </cell>
        </row>
        <row r="76">
          <cell r="AE76" t="str">
            <v>SOLUTION</v>
          </cell>
        </row>
        <row r="77">
          <cell r="AE77" t="str">
            <v>STAINLESS STEEL</v>
          </cell>
        </row>
        <row r="78">
          <cell r="AE78" t="str">
            <v>STRAW</v>
          </cell>
        </row>
        <row r="79">
          <cell r="AE79" t="str">
            <v>SUEDE</v>
          </cell>
        </row>
        <row r="80">
          <cell r="AE80" t="str">
            <v>SYNTHETIC</v>
          </cell>
        </row>
        <row r="81">
          <cell r="AE81" t="str">
            <v>VELVET</v>
          </cell>
        </row>
        <row r="82">
          <cell r="AE82" t="str">
            <v>VINYL</v>
          </cell>
        </row>
        <row r="83">
          <cell r="AE83" t="str">
            <v>WOVEN</v>
          </cell>
        </row>
      </sheetData>
      <sheetData sheetId="11">
        <row r="2">
          <cell r="A2" t="str">
            <v>CY</v>
          </cell>
          <cell r="B2" t="str">
            <v>USNYC</v>
          </cell>
          <cell r="C2" t="str">
            <v>CHINA DALIAN - CNDLC</v>
          </cell>
          <cell r="E2" t="str">
            <v>Letter of Credit</v>
          </cell>
        </row>
        <row r="3">
          <cell r="A3" t="str">
            <v>CFS</v>
          </cell>
          <cell r="B3" t="str">
            <v>USLAX</v>
          </cell>
          <cell r="C3" t="str">
            <v>CHINA FUZHOU - CNFOC</v>
          </cell>
          <cell r="E3" t="str">
            <v>Open Account</v>
          </cell>
        </row>
        <row r="4">
          <cell r="C4" t="str">
            <v>CHINA HONG KONG - HKHKG</v>
          </cell>
        </row>
        <row r="5">
          <cell r="C5" t="str">
            <v>CHINA NINGBO - CNNGB</v>
          </cell>
        </row>
        <row r="6">
          <cell r="C6" t="str">
            <v>CHINA QINGDAO - CNTAO</v>
          </cell>
        </row>
        <row r="7">
          <cell r="C7" t="str">
            <v>CHINA SHANGHAI - CNSHA</v>
          </cell>
        </row>
        <row r="8">
          <cell r="C8" t="str">
            <v>CHINA SHENZHEN - CNSZX</v>
          </cell>
        </row>
        <row r="9">
          <cell r="C9" t="str">
            <v>CHINA TIANJIN / XINGANG - CNTSN</v>
          </cell>
        </row>
        <row r="10">
          <cell r="C10" t="str">
            <v>CHINA XIAMEN - CNXMN</v>
          </cell>
        </row>
        <row r="11">
          <cell r="C11" t="str">
            <v>CHINA YANTIAN - CNYTN</v>
          </cell>
        </row>
        <row r="12">
          <cell r="C12" t="str">
            <v>CHINA NANJING - CNNKG</v>
          </cell>
        </row>
        <row r="13">
          <cell r="C13" t="str">
            <v>DOMINICAN REPUBLIC RIO HAINA - DOHAI</v>
          </cell>
        </row>
        <row r="14">
          <cell r="C14" t="str">
            <v>INDIA MUMBAI / NAVA SHEVA - INBOM</v>
          </cell>
        </row>
        <row r="15">
          <cell r="C15" t="str">
            <v>INDIA CHENNAI - INMAA</v>
          </cell>
        </row>
        <row r="16">
          <cell r="C16" t="str">
            <v>INDONESIA JAKARTA - IDOJA</v>
          </cell>
        </row>
        <row r="17">
          <cell r="C17" t="str">
            <v>INDONESIA SURABAYA - IDSUB</v>
          </cell>
        </row>
        <row r="18">
          <cell r="C18" t="str">
            <v>INDONESIA SEMERANG - IDTES</v>
          </cell>
        </row>
        <row r="19">
          <cell r="C19" t="str">
            <v>ITALY GENOA - ITGOA</v>
          </cell>
        </row>
        <row r="20">
          <cell r="C20" t="str">
            <v>ITALY NAPOLI - ITNAP</v>
          </cell>
        </row>
        <row r="21">
          <cell r="C21" t="str">
            <v>JAPAN NAGOYA - JPNGO</v>
          </cell>
        </row>
        <row r="22">
          <cell r="C22" t="str">
            <v>KOREA BUSAN - KRPUS</v>
          </cell>
        </row>
        <row r="23">
          <cell r="C23" t="str">
            <v>PAKISTAN KARACHI / PT QASIM - PKKHI</v>
          </cell>
        </row>
        <row r="24">
          <cell r="C24" t="str">
            <v>PHILIPPINES CEBU - PHCEB</v>
          </cell>
        </row>
        <row r="25">
          <cell r="C25" t="str">
            <v>PHILIPPINES MANILA - PHMNL</v>
          </cell>
        </row>
        <row r="26">
          <cell r="C26" t="str">
            <v>PORTUGAL LEIXOES - PTLEI</v>
          </cell>
        </row>
        <row r="27">
          <cell r="C27" t="str">
            <v>SINGAPORE - SGSIN</v>
          </cell>
        </row>
        <row r="28">
          <cell r="C28" t="str">
            <v>SPAIN BARCELONA / VALENCIA - ESBCN</v>
          </cell>
        </row>
        <row r="29">
          <cell r="C29" t="str">
            <v>TURKEY ISTANBUL - TRIST</v>
          </cell>
        </row>
        <row r="30">
          <cell r="C30" t="str">
            <v>TURKEY MERSIN - TRMER</v>
          </cell>
        </row>
        <row r="31">
          <cell r="C31" t="str">
            <v>TAIWAN KAOHSIUNG - TWKHH</v>
          </cell>
        </row>
        <row r="32">
          <cell r="C32" t="str">
            <v>TAIWAN KEELUNG / TAOYUNG - TWKEL</v>
          </cell>
        </row>
        <row r="33">
          <cell r="C33" t="str">
            <v>TAIWAN TAICHUNG - TWTXG</v>
          </cell>
        </row>
        <row r="34">
          <cell r="C34" t="str">
            <v>THAILAND BANGKOK - THBKK</v>
          </cell>
        </row>
        <row r="35">
          <cell r="C35" t="str">
            <v>THAILAND LAEM CHABANG - THLCH</v>
          </cell>
        </row>
        <row r="36">
          <cell r="C36" t="str">
            <v>UNITED KINGDOM FELIXTOWE - GBFXT</v>
          </cell>
        </row>
        <row r="37">
          <cell r="C37" t="str">
            <v>UNITED KINGDOM LIVERPOOL - GBLIV</v>
          </cell>
        </row>
        <row r="38">
          <cell r="C38" t="str">
            <v>VIETNAM TAN CANG / CAI MEP - VNTCG</v>
          </cell>
        </row>
        <row r="39">
          <cell r="C39" t="str">
            <v>VIETNAM HAIPHONG - VNHPH</v>
          </cell>
        </row>
        <row r="40">
          <cell r="C40" t="str">
            <v>VIETNAM HO CHI MINH - VNSGN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/>
      <sheetData sheetId="1">
        <row r="2">
          <cell r="B2" t="str">
            <v>DOZEN  qty=12 (DZ)</v>
          </cell>
          <cell r="D2" t="str">
            <v>DOZEN  qty=12 (DZ)</v>
          </cell>
          <cell r="F2">
            <v>50</v>
          </cell>
          <cell r="H2" t="str">
            <v>Yes (Y)</v>
          </cell>
          <cell r="J2" t="str">
            <v>Yes (Y)</v>
          </cell>
          <cell r="L2" t="str">
            <v>None ( 886)</v>
          </cell>
          <cell r="N2" t="str">
            <v>Yes ( 895)</v>
          </cell>
          <cell r="P2" t="str">
            <v>CAN</v>
          </cell>
          <cell r="R2" t="str">
            <v>Afghanistan (AFG)</v>
          </cell>
          <cell r="T2" t="str">
            <v>NA ( 725)</v>
          </cell>
          <cell r="V2" t="str">
            <v>NA ( 730)</v>
          </cell>
          <cell r="X2" t="str">
            <v>NA ( 738)</v>
          </cell>
          <cell r="Z2" t="str">
            <v>None ( 754)</v>
          </cell>
          <cell r="AB2" t="str">
            <v>Yes ( 775)</v>
          </cell>
          <cell r="AD2" t="str">
            <v>NA ( 766)</v>
          </cell>
          <cell r="AF2" t="str">
            <v>Yes (Y)</v>
          </cell>
          <cell r="AG2" t="str">
            <v>N/A</v>
          </cell>
          <cell r="AH2" t="str">
            <v>N/A</v>
          </cell>
          <cell r="AI2" t="str">
            <v>N/A</v>
          </cell>
          <cell r="AJ2" t="str">
            <v>N/A</v>
          </cell>
          <cell r="AK2" t="str">
            <v>N/A</v>
          </cell>
          <cell r="AL2" t="str">
            <v>N/A</v>
          </cell>
          <cell r="AM2" t="str">
            <v>N/A</v>
          </cell>
          <cell r="AN2" t="str">
            <v>N/A</v>
          </cell>
          <cell r="AO2" t="str">
            <v>N/A</v>
          </cell>
          <cell r="AP2" t="str">
            <v>N/A</v>
          </cell>
          <cell r="AQ2" t="str">
            <v>N/A</v>
          </cell>
          <cell r="AR2" t="str">
            <v>N/A</v>
          </cell>
          <cell r="AT2" t="str">
            <v>Yes (Y)</v>
          </cell>
          <cell r="AV2" t="str">
            <v>Yes (Y)</v>
          </cell>
          <cell r="AX2" t="str">
            <v>Yes (Y)</v>
          </cell>
          <cell r="AZ2" t="str">
            <v>Yes (Y)</v>
          </cell>
          <cell r="BB2" t="str">
            <v>Yes (Y)</v>
          </cell>
          <cell r="BD2" t="str">
            <v>Yes (Y)</v>
          </cell>
          <cell r="BF2" t="str">
            <v>Yes (Y)</v>
          </cell>
          <cell r="BH2" t="str">
            <v>Yes (Y)</v>
          </cell>
          <cell r="BJ2" t="str">
            <v>Yes (Y)</v>
          </cell>
          <cell r="BL2" t="str">
            <v>Not auth to distro in country- Alt source available (1)</v>
          </cell>
        </row>
        <row r="3">
          <cell r="B3" t="str">
            <v>EACHES  qty=1 (EA)</v>
          </cell>
          <cell r="D3" t="str">
            <v>EACHES  qty=1 (EA)</v>
          </cell>
          <cell r="F3">
            <v>55</v>
          </cell>
          <cell r="H3" t="str">
            <v>No (N)</v>
          </cell>
          <cell r="J3" t="str">
            <v>No (N)</v>
          </cell>
          <cell r="L3" t="str">
            <v>Antibacterial ( 887)</v>
          </cell>
          <cell r="N3" t="str">
            <v>No ( 896)</v>
          </cell>
          <cell r="P3" t="str">
            <v>MEX</v>
          </cell>
          <cell r="R3" t="str">
            <v>Aland Islands (ALA)</v>
          </cell>
          <cell r="T3" t="str">
            <v>Name &amp; Address ( 726)</v>
          </cell>
          <cell r="V3" t="str">
            <v>No Care Labeling ( 731)</v>
          </cell>
          <cell r="X3" t="str">
            <v>Fabric Content Not Indicated ( 739)</v>
          </cell>
          <cell r="Z3" t="str">
            <v>EnglishImperial Only - Info on Item and Package ( 755)</v>
          </cell>
          <cell r="AB3" t="str">
            <v>No Must purchase from CA Div. ( 776)</v>
          </cell>
          <cell r="AD3" t="str">
            <v>Ontario ( 767)</v>
          </cell>
          <cell r="AF3" t="str">
            <v>No (N)</v>
          </cell>
          <cell r="AG3" t="str">
            <v>Allergy free and microbial treated</v>
          </cell>
          <cell r="AH3" t="str">
            <v>Fits mattresses up to 8" deep</v>
          </cell>
          <cell r="AI3" t="str">
            <v>Percale weave</v>
          </cell>
          <cell r="AJ3" t="str">
            <v>Combed cotton</v>
          </cell>
          <cell r="AK3" t="str">
            <v>Made with organic cotton</v>
          </cell>
          <cell r="AL3" t="str">
            <v>CL</v>
          </cell>
          <cell r="AM3" t="str">
            <v>Dry clean only</v>
          </cell>
          <cell r="AN3" t="str">
            <v>Exclusive to BBBY (indefinitely)</v>
          </cell>
          <cell r="AO3" t="str">
            <v>Flat+ fitted+ 2 pillowcases(twin - 1)</v>
          </cell>
          <cell r="AP3" t="str">
            <v>Constructed in USA</v>
          </cell>
          <cell r="AQ3" t="str">
            <v>140 thread count</v>
          </cell>
          <cell r="AR3" t="str">
            <v>100% Acrylic</v>
          </cell>
          <cell r="AT3" t="str">
            <v>No (N)</v>
          </cell>
          <cell r="AV3" t="str">
            <v>No (N)</v>
          </cell>
          <cell r="AX3" t="str">
            <v>No (N)</v>
          </cell>
          <cell r="AZ3" t="str">
            <v>No (N)</v>
          </cell>
          <cell r="BB3" t="str">
            <v>No (N)</v>
          </cell>
          <cell r="BD3" t="str">
            <v>No (N)</v>
          </cell>
          <cell r="BF3" t="str">
            <v>No (N)</v>
          </cell>
          <cell r="BH3" t="str">
            <v>No (N)</v>
          </cell>
          <cell r="BJ3" t="str">
            <v>No (N)</v>
          </cell>
          <cell r="BL3" t="str">
            <v>Not auth to distro in country- No alt source (2)</v>
          </cell>
        </row>
        <row r="4">
          <cell r="B4" t="str">
            <v>GROSS  qty=144 (GRS)</v>
          </cell>
          <cell r="D4" t="str">
            <v>GROSS  qty=144 (GRS)</v>
          </cell>
          <cell r="F4">
            <v>60</v>
          </cell>
          <cell r="L4" t="str">
            <v>Mold Resistant ( 888)</v>
          </cell>
          <cell r="R4" t="str">
            <v>Albania (ALB)</v>
          </cell>
          <cell r="T4" t="str">
            <v>Name-No Address ( 727)</v>
          </cell>
          <cell r="V4" t="str">
            <v>Universal Care Symbols ( 732)</v>
          </cell>
          <cell r="X4" t="str">
            <v>EnglishFrenchSpanish (non-permanent label) ( 740)</v>
          </cell>
          <cell r="Z4" t="str">
            <v>EnglishImperial Only - Info on Package Only ( 756)</v>
          </cell>
          <cell r="AB4" t="str">
            <v>No Must purchase from unrelated vendor ( 777)</v>
          </cell>
          <cell r="AD4" t="str">
            <v>Quebec ( 768)</v>
          </cell>
          <cell r="AG4" t="str">
            <v>Allergy Free</v>
          </cell>
          <cell r="AH4" t="str">
            <v>Fits mattresses up to 9" deep</v>
          </cell>
          <cell r="AI4" t="str">
            <v>Pinpoint weave</v>
          </cell>
          <cell r="AJ4" t="str">
            <v>Compact cotton</v>
          </cell>
          <cell r="AK4" t="str">
            <v>Made with certified organic cotton</v>
          </cell>
          <cell r="AL4" t="str">
            <v>Copyright</v>
          </cell>
          <cell r="AM4" t="str">
            <v>Easy to clean</v>
          </cell>
          <cell r="AN4" t="str">
            <v>Exclusive to BBBY for 30 days</v>
          </cell>
          <cell r="AO4" t="str">
            <v>Flat+ fitted+ 2 pillowcases</v>
          </cell>
          <cell r="AP4" t="str">
            <v>Fill from England</v>
          </cell>
          <cell r="AQ4" t="str">
            <v>150 thread count</v>
          </cell>
          <cell r="AR4" t="str">
            <v>100% Aegean Cotton</v>
          </cell>
          <cell r="BJ4" t="str">
            <v>Pending (Cannot be Sold in) (P)</v>
          </cell>
          <cell r="BL4" t="str">
            <v>Insufficient vendor identity labeling-Textiles (3)</v>
          </cell>
        </row>
        <row r="5">
          <cell r="B5" t="str">
            <v>PAIR  qty=2 (PR)</v>
          </cell>
          <cell r="D5" t="str">
            <v>PAIR  qty=2 (PR)</v>
          </cell>
          <cell r="F5">
            <v>65</v>
          </cell>
          <cell r="L5" t="str">
            <v>Mildew Resistant ( 889)</v>
          </cell>
          <cell r="R5" t="str">
            <v>Algeria (DZA)</v>
          </cell>
          <cell r="T5" t="str">
            <v>No Identity Indicated ( 728)</v>
          </cell>
          <cell r="V5" t="str">
            <v>English  French  Spanish ( 733)</v>
          </cell>
          <cell r="X5" t="str">
            <v>English (non-permanent label) ( 741)</v>
          </cell>
          <cell r="Z5" t="str">
            <v>EnglishImperial Only - Info on Item Only ( 879)</v>
          </cell>
          <cell r="AB5" t="str">
            <v>No Source unknown ( 778)</v>
          </cell>
          <cell r="AD5" t="str">
            <v>Manitoba ( 769)</v>
          </cell>
          <cell r="AG5" t="str">
            <v>Allergy free components</v>
          </cell>
          <cell r="AH5" t="str">
            <v>Fits mattresses up to 10" deep</v>
          </cell>
          <cell r="AI5" t="str">
            <v>Sateen weave</v>
          </cell>
          <cell r="AJ5" t="str">
            <v>Flannel</v>
          </cell>
          <cell r="AK5" t="str">
            <v>Natural and unbleached fibers</v>
          </cell>
          <cell r="AL5" t="str">
            <v>CUL</v>
          </cell>
          <cell r="AM5" t="str">
            <v>Hand wash only</v>
          </cell>
          <cell r="AN5" t="str">
            <v>Exclusive to BBBY for 60 days</v>
          </cell>
          <cell r="AO5" t="str">
            <v>Flat+ fitted+ 1 pillowcase</v>
          </cell>
          <cell r="AP5" t="str">
            <v>Imported</v>
          </cell>
          <cell r="AQ5" t="str">
            <v>160 thread count</v>
          </cell>
          <cell r="AR5" t="str">
            <v>100% Aegean Cotton Loops</v>
          </cell>
          <cell r="BL5" t="str">
            <v>Insufficient declaration fabric contents-Textiles (4)</v>
          </cell>
        </row>
        <row r="6">
          <cell r="B6" t="str">
            <v>SET  qty=1 (SET)</v>
          </cell>
          <cell r="D6" t="str">
            <v>SET  qty=1 (SET)</v>
          </cell>
          <cell r="F6">
            <v>70</v>
          </cell>
          <cell r="L6" t="str">
            <v>Germ Resistant ( 890)</v>
          </cell>
          <cell r="R6" t="str">
            <v>American Samoa (ASM)</v>
          </cell>
          <cell r="T6" t="str">
            <v>Name &amp; Address - Non perm label ( 729)</v>
          </cell>
          <cell r="V6" t="str">
            <v>English  French ( 734)</v>
          </cell>
          <cell r="X6" t="str">
            <v>Inactive ( 742)</v>
          </cell>
          <cell r="Z6" t="str">
            <v>Metric Only - Info on Item Only ( 880)</v>
          </cell>
          <cell r="AD6" t="str">
            <v>STUFFED NO REGISTRATION ( 789)</v>
          </cell>
          <cell r="AG6" t="str">
            <v>Anti-allergen barrier weave</v>
          </cell>
          <cell r="AH6" t="str">
            <v>Fits mattresses up to 11" deep</v>
          </cell>
          <cell r="AI6" t="str">
            <v>Twill weave</v>
          </cell>
          <cell r="AJ6" t="str">
            <v>Jersey knit</v>
          </cell>
          <cell r="AK6" t="str">
            <v>Eco-friendly dyes</v>
          </cell>
          <cell r="AL6" t="str">
            <v>ETL listed</v>
          </cell>
          <cell r="AM6" t="str">
            <v>Hand washable fabric</v>
          </cell>
          <cell r="AN6" t="str">
            <v>Exclusive to BBBY for 90 days</v>
          </cell>
          <cell r="AP6" t="str">
            <v>Made in Canada</v>
          </cell>
          <cell r="AQ6" t="str">
            <v>170 thread count</v>
          </cell>
          <cell r="AR6" t="str">
            <v>100% Bamboo</v>
          </cell>
          <cell r="BL6" t="str">
            <v>No provincial "stuffed articles" registration (5)</v>
          </cell>
        </row>
        <row r="7">
          <cell r="B7" t="str">
            <v>TEN  qty=10 (TEN)</v>
          </cell>
          <cell r="D7" t="str">
            <v>TEN  qty=10 (TEN)</v>
          </cell>
          <cell r="F7">
            <v>77.5</v>
          </cell>
          <cell r="L7" t="str">
            <v>Dust Mite Resistant ( 891)</v>
          </cell>
          <cell r="R7" t="str">
            <v>Andorra (AND)</v>
          </cell>
          <cell r="T7" t="str">
            <v>Duplicate ( 795)</v>
          </cell>
          <cell r="V7" t="str">
            <v>English  Spanish ( 735)</v>
          </cell>
          <cell r="X7" t="str">
            <v>English permanent label ( 743)</v>
          </cell>
          <cell r="Z7" t="str">
            <v>Metric Only - Info on Package Only ( 881)</v>
          </cell>
          <cell r="AG7" t="str">
            <v>Anti-bacterial</v>
          </cell>
          <cell r="AH7" t="str">
            <v>Fits mattresses up to 12" deep</v>
          </cell>
          <cell r="AI7" t="str">
            <v>Jacquard weave</v>
          </cell>
          <cell r="AK7" t="str">
            <v>Certified organic</v>
          </cell>
          <cell r="AL7" t="str">
            <v>Service mark - SM</v>
          </cell>
          <cell r="AM7" t="str">
            <v>Machine wash in commercial washer</v>
          </cell>
          <cell r="AN7" t="str">
            <v>Exclusive to BBBY for 120 days</v>
          </cell>
          <cell r="AP7" t="str">
            <v>Made in China</v>
          </cell>
          <cell r="AQ7" t="str">
            <v>180 thread count</v>
          </cell>
          <cell r="AR7" t="str">
            <v>100% Bamboo Cotton</v>
          </cell>
          <cell r="BL7" t="str">
            <v>Insufficient Chemicals labeling (6)</v>
          </cell>
        </row>
        <row r="8">
          <cell r="B8" t="str">
            <v>YARD  qty=1 (YD)</v>
          </cell>
          <cell r="D8" t="str">
            <v>YARD  qty=1 (YD)</v>
          </cell>
          <cell r="F8">
            <v>85</v>
          </cell>
          <cell r="L8" t="str">
            <v>Bed Bug Resistant ( 892)</v>
          </cell>
          <cell r="R8" t="str">
            <v>Angola (AGO)</v>
          </cell>
          <cell r="T8" t="str">
            <v>Name Only - Non Perm Label ( 796)</v>
          </cell>
          <cell r="V8" t="str">
            <v>English Only ( 736)</v>
          </cell>
          <cell r="X8" t="str">
            <v>EnglishFrench (permanent label) ( 744)</v>
          </cell>
          <cell r="Z8" t="str">
            <v>English &amp; Metric - Info on Item and Package ( 882)</v>
          </cell>
          <cell r="AG8" t="str">
            <v>Certified asthma and allergy friendly</v>
          </cell>
          <cell r="AH8" t="str">
            <v>Fits mattresses up to 13" deep</v>
          </cell>
          <cell r="AK8" t="str">
            <v>Skal certified organic</v>
          </cell>
          <cell r="AL8" t="str">
            <v>TM and UL listed</v>
          </cell>
          <cell r="AM8" t="str">
            <v>Machine washable seat cushion</v>
          </cell>
          <cell r="AN8" t="str">
            <v>Exclusive to BBBY for 150 days</v>
          </cell>
          <cell r="AP8" t="str">
            <v>Made in Sweden</v>
          </cell>
          <cell r="AQ8" t="str">
            <v>190 thread count</v>
          </cell>
          <cell r="AR8" t="str">
            <v>100% Certified Organic Cotton</v>
          </cell>
          <cell r="BL8" t="str">
            <v>Insufficient food/nutritional labeling (7)</v>
          </cell>
        </row>
        <row r="9">
          <cell r="B9" t="str">
            <v>CASE  qty=1 (CA)</v>
          </cell>
          <cell r="D9" t="str">
            <v>CASE  qty=1 (CA)</v>
          </cell>
          <cell r="F9">
            <v>92.5</v>
          </cell>
          <cell r="L9" t="str">
            <v>Virus Resistant ( 893)</v>
          </cell>
          <cell r="R9" t="str">
            <v>Anguilla (AIA)</v>
          </cell>
          <cell r="V9" t="str">
            <v>Unversal +Others ( 737)</v>
          </cell>
          <cell r="X9" t="str">
            <v>EnglishSpanish (permanent label) ( 745)</v>
          </cell>
          <cell r="Z9" t="str">
            <v>English &amp; Metric - Info on Item Only ( 883)</v>
          </cell>
          <cell r="AG9" t="str">
            <v>Microbial treated</v>
          </cell>
          <cell r="AH9" t="str">
            <v>Fits mattresses up to 14" deep</v>
          </cell>
          <cell r="AK9" t="str">
            <v>Bleach resistant colors</v>
          </cell>
          <cell r="AL9" t="str">
            <v>TM &amp; copyright</v>
          </cell>
          <cell r="AM9" t="str">
            <v>Machine wash and dry</v>
          </cell>
          <cell r="AN9" t="str">
            <v>Exclusive to BBBY for 180 days</v>
          </cell>
          <cell r="AP9" t="str">
            <v>Made in the USA</v>
          </cell>
          <cell r="AQ9" t="str">
            <v>200 thread count</v>
          </cell>
          <cell r="AR9" t="str">
            <v>100% Cotton</v>
          </cell>
          <cell r="BL9" t="str">
            <v>Lack of electrical testing certification (8)</v>
          </cell>
        </row>
        <row r="10">
          <cell r="B10" t="str">
            <v>SET OF 2  qty=2 (S/2)</v>
          </cell>
          <cell r="D10" t="str">
            <v>SET OF 2  qty=2 (S/2)</v>
          </cell>
          <cell r="F10">
            <v>100</v>
          </cell>
          <cell r="L10" t="str">
            <v>Antimicrobial ( 894)</v>
          </cell>
          <cell r="R10" t="str">
            <v>Antarctica (ATA)</v>
          </cell>
          <cell r="X10" t="str">
            <v>EnglishFrench (non-permanent label) ( 746)</v>
          </cell>
          <cell r="Z10" t="str">
            <v>English &amp; Metric - Info on Package Only ( 884)</v>
          </cell>
          <cell r="AG10" t="str">
            <v>Anti-microbial treated fabric</v>
          </cell>
          <cell r="AH10" t="str">
            <v>Fits mattresses up to 15" deep</v>
          </cell>
          <cell r="AK10" t="str">
            <v>ISO certified organic</v>
          </cell>
          <cell r="AL10" t="str">
            <v>TM &amp; Vendor registered trademark &amp; UL listed</v>
          </cell>
          <cell r="AM10" t="str">
            <v>Machine wash/line dry</v>
          </cell>
          <cell r="AP10" t="str">
            <v>Made in the USA of imported materials</v>
          </cell>
          <cell r="AQ10" t="str">
            <v>210 thread count</v>
          </cell>
          <cell r="AR10" t="str">
            <v>100% Cotton percale</v>
          </cell>
          <cell r="BL10" t="str">
            <v>Insufficient product identity on package (9)</v>
          </cell>
        </row>
        <row r="11">
          <cell r="B11" t="str">
            <v>SET OF 3  qty=3 (S/3)</v>
          </cell>
          <cell r="D11" t="str">
            <v>SET OF 3  qty=3 (S/3)</v>
          </cell>
          <cell r="F11">
            <v>110</v>
          </cell>
          <cell r="R11" t="str">
            <v>Antigua And Barbuda (ATG)</v>
          </cell>
          <cell r="X11" t="str">
            <v>EnglishSpanish (non-permanent label) ( 747)</v>
          </cell>
          <cell r="Z11" t="str">
            <v>Metric Only - Info on Item and Package ( 885)</v>
          </cell>
          <cell r="AG11" t="str">
            <v>Allergy free and anti-microbial treated fabric</v>
          </cell>
          <cell r="AH11" t="str">
            <v>Fits mattresses up to 16" deep</v>
          </cell>
          <cell r="AK11" t="str">
            <v>Eco Friendly</v>
          </cell>
          <cell r="AL11" t="str">
            <v>TM &amp; Vendor registered trademark</v>
          </cell>
          <cell r="AM11" t="str">
            <v>Machine wash, cold water</v>
          </cell>
          <cell r="AP11" t="str">
            <v>Made in India</v>
          </cell>
          <cell r="AQ11" t="str">
            <v>220 thread count</v>
          </cell>
          <cell r="AR11" t="str">
            <v>100% Cotton sateen</v>
          </cell>
          <cell r="BL11" t="str">
            <v>Insufficient declaration of quantity (10)</v>
          </cell>
        </row>
        <row r="12">
          <cell r="B12" t="str">
            <v>SET OF 4  qty=4 (S/4)</v>
          </cell>
          <cell r="D12" t="str">
            <v>SET OF 4  qty=4 (S/4)</v>
          </cell>
          <cell r="F12">
            <v>125</v>
          </cell>
          <cell r="R12" t="str">
            <v>Argentina (ARG)</v>
          </cell>
          <cell r="X12" t="str">
            <v>EnglishFrenchSpanish (permanent label) ( 748)</v>
          </cell>
          <cell r="AG12" t="str">
            <v>Ionic anti-allergen treatment</v>
          </cell>
          <cell r="AH12" t="str">
            <v>Fits mattresses up to 17" deep</v>
          </cell>
          <cell r="AK12" t="str">
            <v>IMO certified cotton</v>
          </cell>
          <cell r="AL12" t="str">
            <v>TM</v>
          </cell>
          <cell r="AM12" t="str">
            <v>Commercial washing machine</v>
          </cell>
          <cell r="AP12" t="str">
            <v>Made in Ireland</v>
          </cell>
          <cell r="AQ12" t="str">
            <v>230 thread count</v>
          </cell>
          <cell r="AR12" t="str">
            <v>100% Dupioni Silk</v>
          </cell>
          <cell r="BL12" t="str">
            <v>Lack of metric measurements (11)</v>
          </cell>
        </row>
        <row r="13">
          <cell r="B13" t="str">
            <v>SET OF 6  qty=6 (S/6)</v>
          </cell>
          <cell r="D13" t="str">
            <v>SET OF 6  qty=6 (S/6)</v>
          </cell>
          <cell r="F13">
            <v>150</v>
          </cell>
          <cell r="R13" t="str">
            <v>Armenia (ARM)</v>
          </cell>
          <cell r="AG13" t="str">
            <v>Hypo-allergenic and anti-bacterial components</v>
          </cell>
          <cell r="AH13" t="str">
            <v>Fits mattresses up to 18" deep</v>
          </cell>
          <cell r="AK13" t="str">
            <v>EKO certified cotton</v>
          </cell>
          <cell r="AL13" t="str">
            <v>TUV</v>
          </cell>
          <cell r="AM13" t="str">
            <v>Machine wash, dry cleaning recommended</v>
          </cell>
          <cell r="AP13" t="str">
            <v>Made in Poland</v>
          </cell>
          <cell r="AQ13" t="str">
            <v>240 thread count</v>
          </cell>
          <cell r="AR13" t="str">
            <v>100% Egyptian cotton</v>
          </cell>
          <cell r="BL13" t="str">
            <v>Insufficient vendor identity -Non-Textile (12)</v>
          </cell>
        </row>
        <row r="14">
          <cell r="B14" t="str">
            <v>4 PIECES  qty=4 (4)</v>
          </cell>
          <cell r="D14" t="str">
            <v>4 PIECES  qty=4 (4)</v>
          </cell>
          <cell r="F14">
            <v>175</v>
          </cell>
          <cell r="R14" t="str">
            <v>Aruba (ABW)</v>
          </cell>
          <cell r="AG14" t="str">
            <v>Hypo-allergenic components</v>
          </cell>
          <cell r="AH14" t="str">
            <v>Fits mattresses up to 19" deep</v>
          </cell>
          <cell r="AK14" t="str">
            <v>GOTS</v>
          </cell>
          <cell r="AL14" t="str">
            <v>UL listed</v>
          </cell>
          <cell r="AM14" t="str">
            <v>Removable, hand washable fabric</v>
          </cell>
          <cell r="AP14" t="str">
            <v>Made in Spain</v>
          </cell>
          <cell r="AQ14" t="str">
            <v>250 thread count</v>
          </cell>
          <cell r="AR14" t="str">
            <v>100% Egyptian cotton percale</v>
          </cell>
        </row>
        <row r="15">
          <cell r="B15" t="str">
            <v>5 PIECES  qty=5 (5)</v>
          </cell>
          <cell r="D15" t="str">
            <v>5 PIECES  qty=5 (5)</v>
          </cell>
          <cell r="F15">
            <v>200</v>
          </cell>
          <cell r="R15" t="str">
            <v>Australia (AUS)</v>
          </cell>
          <cell r="AG15" t="str">
            <v>Bed bug protectant/shield</v>
          </cell>
          <cell r="AH15" t="str">
            <v>Fits mattresses up to 20" deep</v>
          </cell>
          <cell r="AK15" t="str">
            <v>Skin Friendly</v>
          </cell>
          <cell r="AL15" t="str">
            <v>Vendor registered trademark &amp; copyright</v>
          </cell>
          <cell r="AM15" t="str">
            <v>Removable, washable seat cushion</v>
          </cell>
          <cell r="AP15" t="str">
            <v>Made in Thailand</v>
          </cell>
          <cell r="AQ15" t="str">
            <v>260 thread count</v>
          </cell>
          <cell r="AR15" t="str">
            <v>100% Egyptian Cotton Loops</v>
          </cell>
        </row>
        <row r="16">
          <cell r="B16" t="str">
            <v>6 PIECES  qty=6 (6)</v>
          </cell>
          <cell r="D16" t="str">
            <v>6 PIECES  qty=6 (6)</v>
          </cell>
          <cell r="F16">
            <v>250</v>
          </cell>
          <cell r="R16" t="str">
            <v>Austria (AUT)</v>
          </cell>
          <cell r="AG16" t="str">
            <v>Allergen barrier fabric</v>
          </cell>
          <cell r="AH16" t="str">
            <v>Fits mattresses up to 21" deep</v>
          </cell>
          <cell r="AL16" t="str">
            <v>Vendor registered trademark &amp; UL listed</v>
          </cell>
          <cell r="AM16" t="str">
            <v>Soil and Stain resistant</v>
          </cell>
          <cell r="AP16" t="str">
            <v>Made in Italy</v>
          </cell>
          <cell r="AQ16" t="str">
            <v>270 thread count</v>
          </cell>
          <cell r="AR16" t="str">
            <v>100% Linen</v>
          </cell>
        </row>
        <row r="17">
          <cell r="B17" t="str">
            <v>7 PIECES  qty=7 (7)</v>
          </cell>
          <cell r="D17" t="str">
            <v>7 PIECES  qty=7 (7)</v>
          </cell>
          <cell r="F17">
            <v>300</v>
          </cell>
          <cell r="R17" t="str">
            <v>Azerbaijan (AZE)</v>
          </cell>
          <cell r="AG17" t="str">
            <v>Bed bug protectant/shield and allergen barrier fabric</v>
          </cell>
          <cell r="AH17" t="str">
            <v>Fits mattresses up to 22" deep</v>
          </cell>
          <cell r="AL17" t="str">
            <v>Vendor registered trademark</v>
          </cell>
          <cell r="AM17" t="str">
            <v>Spot clean only</v>
          </cell>
          <cell r="AP17" t="str">
            <v>Made in Germany</v>
          </cell>
          <cell r="AQ17" t="str">
            <v>280 thread count</v>
          </cell>
          <cell r="AR17" t="str">
            <v>100% Modal</v>
          </cell>
        </row>
        <row r="18">
          <cell r="B18" t="str">
            <v>8 PIECES  qty=8 (8)</v>
          </cell>
          <cell r="D18" t="str">
            <v>8 PIECES  qty=8 (8)</v>
          </cell>
          <cell r="F18">
            <v>400</v>
          </cell>
          <cell r="R18" t="str">
            <v>Bahamas (BHS)</v>
          </cell>
          <cell r="AG18" t="str">
            <v>Stain resistant fabric</v>
          </cell>
          <cell r="AH18" t="str">
            <v>Fits mattresses up to 23" deep</v>
          </cell>
          <cell r="AM18" t="str">
            <v>Spot clean/dry clean</v>
          </cell>
          <cell r="AP18" t="str">
            <v>Made in Turkey</v>
          </cell>
          <cell r="AQ18" t="str">
            <v>290 thread count</v>
          </cell>
          <cell r="AR18" t="str">
            <v>100% Nylon</v>
          </cell>
        </row>
        <row r="19">
          <cell r="B19" t="str">
            <v>9 PIECES  qty=9 (9)</v>
          </cell>
          <cell r="D19" t="str">
            <v>9 PIECES  qty=9 (9)</v>
          </cell>
          <cell r="F19">
            <v>500</v>
          </cell>
          <cell r="R19" t="str">
            <v>Bahrain (BHR)</v>
          </cell>
          <cell r="AG19" t="str">
            <v>Stain resistant and allergen barrier fabric</v>
          </cell>
          <cell r="AH19" t="str">
            <v>Fits mattresses up to 24" deep</v>
          </cell>
          <cell r="AM19" t="str">
            <v>Stain resistant</v>
          </cell>
          <cell r="AP19" t="str">
            <v>Made in Latvia</v>
          </cell>
          <cell r="AQ19" t="str">
            <v>300 thread count</v>
          </cell>
          <cell r="AR19" t="str">
            <v>100% Organic cotton</v>
          </cell>
        </row>
        <row r="20">
          <cell r="B20" t="str">
            <v>11 PIECES  qty=11 (11)</v>
          </cell>
          <cell r="D20" t="str">
            <v>11 PIECES  qty=11 (11)</v>
          </cell>
          <cell r="R20" t="str">
            <v>Bangladesh (BGD)</v>
          </cell>
          <cell r="AG20" t="str">
            <v>Anti-bacterial and anti-microbial treated fabric</v>
          </cell>
          <cell r="AH20" t="str">
            <v>Fits mattresses up to 25" deep</v>
          </cell>
          <cell r="AM20" t="str">
            <v>Machine washable seat pad</v>
          </cell>
          <cell r="AP20" t="str">
            <v>Made in Turkey and China</v>
          </cell>
          <cell r="AQ20" t="str">
            <v>310 thread count</v>
          </cell>
          <cell r="AR20" t="str">
            <v>100% Pima cotton</v>
          </cell>
        </row>
        <row r="21">
          <cell r="B21" t="str">
            <v>14 PIECES  qty=14 (14)</v>
          </cell>
          <cell r="D21" t="str">
            <v>14 PIECES  qty=14 (14)</v>
          </cell>
          <cell r="R21" t="str">
            <v>Barbados (BRB)</v>
          </cell>
          <cell r="AH21" t="str">
            <v>Fits mattresses up to 26" deep</v>
          </cell>
          <cell r="AM21" t="str">
            <v>Washable seat pad (not incl)</v>
          </cell>
          <cell r="AQ21" t="str">
            <v>320 thread count</v>
          </cell>
          <cell r="AR21" t="str">
            <v>100% Pima Cotton Loops</v>
          </cell>
        </row>
        <row r="22">
          <cell r="B22" t="str">
            <v>15 PIECES  qty=15 (15)</v>
          </cell>
          <cell r="D22" t="str">
            <v>15 PIECES  qty=15 (15)</v>
          </cell>
          <cell r="R22" t="str">
            <v>Belarus (BLR)</v>
          </cell>
          <cell r="AH22" t="str">
            <v>F/Q/K fits up to 15"+ T fits up to 13"</v>
          </cell>
          <cell r="AQ22" t="str">
            <v>330 thread count</v>
          </cell>
          <cell r="AR22" t="str">
            <v>100% Polyester</v>
          </cell>
        </row>
        <row r="23">
          <cell r="B23" t="str">
            <v>16 PIECES  qty=16 (16)</v>
          </cell>
          <cell r="D23" t="str">
            <v>16 PIECES  qty=16 (16)</v>
          </cell>
          <cell r="R23" t="str">
            <v>Belgium (BEL)</v>
          </cell>
          <cell r="AH23" t="str">
            <v>F/Q/K fits up to 17"+ T fits up to 15"</v>
          </cell>
          <cell r="AQ23" t="str">
            <v>340 thread count</v>
          </cell>
          <cell r="AR23" t="str">
            <v>100% Pure Brazil Cotton</v>
          </cell>
        </row>
        <row r="24">
          <cell r="B24" t="str">
            <v>17 PIECES  qty=17 (17)</v>
          </cell>
          <cell r="D24" t="str">
            <v>17 PIECES  qty=17 (17)</v>
          </cell>
          <cell r="R24" t="str">
            <v>Belize (BLZ)</v>
          </cell>
          <cell r="AH24" t="str">
            <v>F/Q/K fits up to 18"+ T fits up to 15"</v>
          </cell>
          <cell r="AQ24" t="str">
            <v>350 thread count</v>
          </cell>
          <cell r="AR24" t="str">
            <v>100% Rayon</v>
          </cell>
        </row>
        <row r="25">
          <cell r="B25" t="str">
            <v>18 PIECES  qty=18 (18)</v>
          </cell>
          <cell r="D25" t="str">
            <v>18 PIECES  qty=18 (18)</v>
          </cell>
          <cell r="R25" t="str">
            <v>Benin (BEN)</v>
          </cell>
          <cell r="AH25" t="str">
            <v>F/Q/K fits up to 20"+ T fits up to 18"</v>
          </cell>
          <cell r="AQ25" t="str">
            <v>360 thread count</v>
          </cell>
          <cell r="AR25" t="str">
            <v>100% Silk</v>
          </cell>
        </row>
        <row r="26">
          <cell r="B26" t="str">
            <v>19 PIECES  qty=19 (19)</v>
          </cell>
          <cell r="D26" t="str">
            <v>19 PIECES  qty=19 (19)</v>
          </cell>
          <cell r="R26" t="str">
            <v>Bermuda (BMU)</v>
          </cell>
          <cell r="AQ26" t="str">
            <v>370 thread count</v>
          </cell>
          <cell r="AR26" t="str">
            <v>100% Standard Cotton</v>
          </cell>
        </row>
        <row r="27">
          <cell r="B27" t="str">
            <v>20 PIECES  qty=20 (20)</v>
          </cell>
          <cell r="D27" t="str">
            <v>20 PIECES  qty=20 (20)</v>
          </cell>
          <cell r="R27" t="str">
            <v>Bhutan (BTN)</v>
          </cell>
          <cell r="AQ27" t="str">
            <v>380 thread count</v>
          </cell>
          <cell r="AR27" t="str">
            <v>100% Supima Cotton</v>
          </cell>
        </row>
        <row r="28">
          <cell r="B28" t="str">
            <v>24 PC ASST  qty=24 (24)</v>
          </cell>
          <cell r="D28" t="str">
            <v>24 PC ASST  qty=24 (24)</v>
          </cell>
          <cell r="R28" t="str">
            <v>Bolivia (BOL)</v>
          </cell>
          <cell r="AQ28" t="str">
            <v>385 thread count</v>
          </cell>
          <cell r="AR28" t="str">
            <v>100% Supima Cotton Loops</v>
          </cell>
        </row>
        <row r="29">
          <cell r="B29" t="str">
            <v>25 PIECES  qty=25 (25)</v>
          </cell>
          <cell r="D29" t="str">
            <v>25 PIECES  qty=25 (25)</v>
          </cell>
          <cell r="R29" t="str">
            <v>Bosnia And Herzegovina (BIH)</v>
          </cell>
          <cell r="AQ29" t="str">
            <v>390 thread count</v>
          </cell>
          <cell r="AR29" t="str">
            <v>100% Tencel</v>
          </cell>
        </row>
        <row r="30">
          <cell r="B30" t="str">
            <v>26 PIECES  qty=26 (26)</v>
          </cell>
          <cell r="D30" t="str">
            <v>26  PIECES  qty=26 (26)</v>
          </cell>
          <cell r="R30" t="str">
            <v>Botswana (BWA)</v>
          </cell>
          <cell r="AQ30" t="str">
            <v>400 thread count</v>
          </cell>
          <cell r="AR30" t="str">
            <v>100% Turkish Cotton</v>
          </cell>
        </row>
        <row r="31">
          <cell r="B31" t="str">
            <v>28 PIECES  qty=28 (28)</v>
          </cell>
          <cell r="D31" t="str">
            <v>28  PIECES  qty=28 (28)</v>
          </cell>
          <cell r="R31" t="str">
            <v>Bouvet Island (BVT)</v>
          </cell>
          <cell r="AQ31" t="str">
            <v>410 thread count</v>
          </cell>
          <cell r="AR31" t="str">
            <v>100% Turkish Cotton Loops</v>
          </cell>
        </row>
        <row r="32">
          <cell r="B32" t="str">
            <v>30 PIECES  qty=30 (30)</v>
          </cell>
          <cell r="D32" t="str">
            <v>30 PIECES  qty=30 (30)</v>
          </cell>
          <cell r="R32" t="str">
            <v>Brazil (BRA)</v>
          </cell>
          <cell r="AQ32" t="str">
            <v>420 thread count</v>
          </cell>
          <cell r="AR32" t="str">
            <v>100% Viscose</v>
          </cell>
        </row>
        <row r="33">
          <cell r="B33" t="str">
            <v>32 PIECES  qty=32 (32)</v>
          </cell>
          <cell r="D33" t="str">
            <v>32 PIECES  qty=32 (32)</v>
          </cell>
          <cell r="R33" t="str">
            <v>British Indian Ocean Terr (IOT)</v>
          </cell>
          <cell r="AQ33" t="str">
            <v>430 thread count</v>
          </cell>
          <cell r="AR33" t="str">
            <v>100% Woven cotton</v>
          </cell>
        </row>
        <row r="34">
          <cell r="B34" t="str">
            <v>33 PIECES  qty=33 (33)</v>
          </cell>
          <cell r="D34" t="str">
            <v>33 PIECES  qty=33 (33)</v>
          </cell>
          <cell r="R34" t="str">
            <v>Brunei Darussalam (BRN)</v>
          </cell>
          <cell r="AQ34" t="str">
            <v>440 thread count</v>
          </cell>
          <cell r="AR34" t="str">
            <v>50% Cotton/50% Polyester</v>
          </cell>
        </row>
        <row r="35">
          <cell r="B35" t="str">
            <v>36 PIECES  qty=36 (36)</v>
          </cell>
          <cell r="D35" t="str">
            <v>36 PIECES  qty=36 (36)</v>
          </cell>
          <cell r="R35" t="str">
            <v>Bulgaria (BGR)</v>
          </cell>
          <cell r="AQ35" t="str">
            <v>450 thread count</v>
          </cell>
          <cell r="AR35" t="str">
            <v>55% Cotton/45% Polyester</v>
          </cell>
        </row>
        <row r="36">
          <cell r="B36" t="str">
            <v>45 PIECES  qty=45 (45)</v>
          </cell>
          <cell r="D36" t="str">
            <v>48 PCS  qty=48 (48)</v>
          </cell>
          <cell r="R36" t="str">
            <v>Burkina Faso (BFA)</v>
          </cell>
          <cell r="AQ36" t="str">
            <v>460 thread count</v>
          </cell>
          <cell r="AR36" t="str">
            <v>55% Linen/45% Cotton</v>
          </cell>
        </row>
        <row r="37">
          <cell r="B37" t="str">
            <v>48 PCS  qty=48 (48)</v>
          </cell>
          <cell r="D37" t="str">
            <v>50 PIECES  qty=50 (50)</v>
          </cell>
          <cell r="R37" t="str">
            <v>Burundi (BDI)</v>
          </cell>
          <cell r="AQ37" t="str">
            <v>470 thread count</v>
          </cell>
          <cell r="AR37" t="str">
            <v>60% Cotton/40% Bamboo</v>
          </cell>
        </row>
        <row r="38">
          <cell r="B38" t="str">
            <v>50 PIECES  qty=50 (50)</v>
          </cell>
          <cell r="D38" t="str">
            <v>52 PIECES  qty=52 (52)</v>
          </cell>
          <cell r="R38" t="str">
            <v>Cambodia (KHM)</v>
          </cell>
          <cell r="AQ38" t="str">
            <v>480 thread count</v>
          </cell>
          <cell r="AR38" t="str">
            <v>60% Cotton/40% Modal</v>
          </cell>
        </row>
        <row r="39">
          <cell r="B39" t="str">
            <v>52 PIECES  qty=52 (52)</v>
          </cell>
          <cell r="D39" t="str">
            <v>54  qty=54 (54)</v>
          </cell>
          <cell r="R39" t="str">
            <v>Cameroon (CMR)</v>
          </cell>
          <cell r="AQ39" t="str">
            <v>490 thread count</v>
          </cell>
          <cell r="AR39" t="str">
            <v>60% Cotton/40% Polyester</v>
          </cell>
        </row>
        <row r="40">
          <cell r="B40" t="str">
            <v>54  qty=54 (54)</v>
          </cell>
          <cell r="D40" t="str">
            <v>56 PIECES  qty=56 (56)</v>
          </cell>
          <cell r="R40" t="str">
            <v>Canada (CAN)</v>
          </cell>
          <cell r="AQ40" t="str">
            <v>500 thread count</v>
          </cell>
          <cell r="AR40" t="str">
            <v>60% Polyester/40% Cotton</v>
          </cell>
        </row>
        <row r="41">
          <cell r="B41" t="str">
            <v>56 PIECES  qty=56 (56)</v>
          </cell>
          <cell r="D41" t="str">
            <v>60 PIECES  qty=60 (60)</v>
          </cell>
          <cell r="R41" t="str">
            <v>Cape Verde (CPV)</v>
          </cell>
          <cell r="AQ41" t="str">
            <v>510 thread count</v>
          </cell>
          <cell r="AR41" t="str">
            <v>65% cotton/35% modal</v>
          </cell>
        </row>
        <row r="42">
          <cell r="B42" t="str">
            <v>60 PIECES  qty=60 (60)</v>
          </cell>
          <cell r="D42" t="str">
            <v>64 PIECES  qty=64 (64)</v>
          </cell>
          <cell r="R42" t="str">
            <v>Cayman Islands (CYM)</v>
          </cell>
          <cell r="AQ42" t="str">
            <v>520 thread count</v>
          </cell>
          <cell r="AR42" t="str">
            <v>65% Cotton/35% Polyester</v>
          </cell>
        </row>
        <row r="43">
          <cell r="B43" t="str">
            <v>64 PIECES  qty=64 (64)</v>
          </cell>
          <cell r="D43" t="str">
            <v>72 PC ASST  qty=72 (72)</v>
          </cell>
          <cell r="R43" t="str">
            <v>Central African Republic (CAF)</v>
          </cell>
          <cell r="AQ43" t="str">
            <v>530 thread count</v>
          </cell>
          <cell r="AR43" t="str">
            <v>65% Polyester/35% Cotton</v>
          </cell>
        </row>
        <row r="44">
          <cell r="B44" t="str">
            <v>72 PC ASST  qty=72 (72)</v>
          </cell>
          <cell r="D44" t="str">
            <v>78 PIECES  qty=78 (78)</v>
          </cell>
          <cell r="R44" t="str">
            <v>Chad (TCD)</v>
          </cell>
          <cell r="AQ44" t="str">
            <v>540 thread count</v>
          </cell>
          <cell r="AR44" t="str">
            <v>70% Cotton/30% Bamboo</v>
          </cell>
        </row>
        <row r="45">
          <cell r="B45" t="str">
            <v>78 PIECES  qty=78 (78)</v>
          </cell>
          <cell r="D45" t="str">
            <v>79 PIECES  qty=79 (79)</v>
          </cell>
          <cell r="R45" t="str">
            <v>Chile (CHL)</v>
          </cell>
          <cell r="AQ45" t="str">
            <v>550 thread count</v>
          </cell>
          <cell r="AR45" t="str">
            <v>70% Cotton/30% Polyester</v>
          </cell>
        </row>
        <row r="46">
          <cell r="B46" t="str">
            <v>79 PIECES  qty=79 (79)</v>
          </cell>
          <cell r="D46" t="str">
            <v>84PC  qty=84 (84)</v>
          </cell>
          <cell r="R46" t="str">
            <v>China (CHN)</v>
          </cell>
          <cell r="AQ46" t="str">
            <v>560 thread count</v>
          </cell>
          <cell r="AR46" t="str">
            <v>75% Cotton/25% Polyester</v>
          </cell>
        </row>
        <row r="47">
          <cell r="B47" t="str">
            <v>80 PIECES  qty=80 (80)</v>
          </cell>
          <cell r="D47" t="str">
            <v>88 PIECES  qty=88 (88)</v>
          </cell>
          <cell r="R47" t="str">
            <v>Christmas Island (CXR)</v>
          </cell>
          <cell r="AQ47" t="str">
            <v>570 thread count</v>
          </cell>
          <cell r="AR47" t="str">
            <v>75% Polyester/25% Rayon</v>
          </cell>
        </row>
        <row r="48">
          <cell r="B48" t="str">
            <v>84 PC  qty=84 (84)</v>
          </cell>
          <cell r="D48" t="str">
            <v>96 PC ASST  qty=96 (96)</v>
          </cell>
          <cell r="R48" t="str">
            <v>Cocos (Keeling) Islands (CCK)</v>
          </cell>
          <cell r="AQ48" t="str">
            <v>580 thread count</v>
          </cell>
          <cell r="AR48" t="str">
            <v>75% Silk/25% Polyester</v>
          </cell>
        </row>
        <row r="49">
          <cell r="B49" t="str">
            <v>88 PIECES  qty=88 (88)</v>
          </cell>
          <cell r="D49" t="str">
            <v>HUNDRED  qty=100 (100)</v>
          </cell>
          <cell r="R49" t="str">
            <v>Colombia (COL)</v>
          </cell>
          <cell r="AQ49" t="str">
            <v>590 thread count</v>
          </cell>
          <cell r="AR49" t="str">
            <v>70% Silk/30% Polyester</v>
          </cell>
        </row>
        <row r="50">
          <cell r="B50" t="str">
            <v>96 PC ASST  qty=96 (96)</v>
          </cell>
          <cell r="D50" t="str">
            <v>120 PIECES  qty=120 (120)</v>
          </cell>
          <cell r="R50" t="str">
            <v>Comoros (COM)</v>
          </cell>
          <cell r="AQ50" t="str">
            <v>600 thread count</v>
          </cell>
          <cell r="AR50" t="str">
            <v>65% Silk/35% Polyester</v>
          </cell>
        </row>
        <row r="51">
          <cell r="B51" t="str">
            <v>HUNDRED  qty=100 (100)</v>
          </cell>
          <cell r="D51" t="str">
            <v>192 PCS  qty=192 (192)</v>
          </cell>
          <cell r="R51" t="str">
            <v>Congo (COG)</v>
          </cell>
          <cell r="AQ51" t="str">
            <v>610 thread count</v>
          </cell>
          <cell r="AR51" t="str">
            <v>80% Cotton/20% Polyester</v>
          </cell>
        </row>
        <row r="52">
          <cell r="B52" t="str">
            <v>120 PIECES  qty=120 (120)</v>
          </cell>
          <cell r="D52" t="str">
            <v>204 PC ASST  qty=204 (204)</v>
          </cell>
          <cell r="R52" t="str">
            <v>Congo, The Democratic Rep (COD)</v>
          </cell>
          <cell r="AQ52" t="str">
            <v>620 thread count</v>
          </cell>
          <cell r="AR52" t="str">
            <v>80% Polyester/20% Nylon</v>
          </cell>
        </row>
        <row r="53">
          <cell r="B53" t="str">
            <v>192 PCS  qty=192 (192)</v>
          </cell>
          <cell r="D53" t="str">
            <v>504PC  qty=504 (504)</v>
          </cell>
          <cell r="R53" t="str">
            <v>Cook Islands (COK)</v>
          </cell>
          <cell r="AQ53" t="str">
            <v>630 thread count</v>
          </cell>
          <cell r="AR53" t="str">
            <v>85% Cotton/15% Polyester</v>
          </cell>
        </row>
        <row r="54">
          <cell r="B54" t="str">
            <v>204 PC ASST  qty=204 (204)</v>
          </cell>
          <cell r="R54" t="str">
            <v>Costa Rica (CRI)</v>
          </cell>
          <cell r="AQ54" t="str">
            <v>640 thread count</v>
          </cell>
          <cell r="AR54" t="str">
            <v>85% Polyester/15% Nylon</v>
          </cell>
        </row>
        <row r="55">
          <cell r="B55" t="str">
            <v>504 PC  qty=504 (504)</v>
          </cell>
          <cell r="R55" t="str">
            <v>Cote D'ivoire (CIV)</v>
          </cell>
          <cell r="AQ55" t="str">
            <v>650 thread count</v>
          </cell>
          <cell r="AR55" t="str">
            <v>85% Rayon/15% Polyester</v>
          </cell>
        </row>
        <row r="56">
          <cell r="R56" t="str">
            <v>Croatia (HRV)</v>
          </cell>
          <cell r="AQ56" t="str">
            <v>660 thread count</v>
          </cell>
          <cell r="AR56" t="str">
            <v>90% Cotton/10% Polyester</v>
          </cell>
        </row>
        <row r="57">
          <cell r="R57" t="str">
            <v>Cuba (CUB)</v>
          </cell>
          <cell r="AQ57" t="str">
            <v>670 thread count</v>
          </cell>
          <cell r="AR57" t="str">
            <v>90% Polyester/10% Nylon</v>
          </cell>
        </row>
        <row r="58">
          <cell r="R58" t="str">
            <v>Cyprus (CYP)</v>
          </cell>
          <cell r="AQ58" t="str">
            <v>680 thread count</v>
          </cell>
          <cell r="AR58" t="str">
            <v>95% Cotton/5% Polyester</v>
          </cell>
        </row>
        <row r="59">
          <cell r="R59" t="str">
            <v>Czech Republic (CZE)</v>
          </cell>
          <cell r="AQ59" t="str">
            <v>690 thread count</v>
          </cell>
          <cell r="AR59" t="str">
            <v>95% Viscose/15% Nylon</v>
          </cell>
        </row>
        <row r="60">
          <cell r="R60" t="str">
            <v>Denmark (DNK)</v>
          </cell>
          <cell r="AQ60" t="str">
            <v>700 thread count</v>
          </cell>
          <cell r="AR60" t="str">
            <v>Cotton/linen blend</v>
          </cell>
        </row>
        <row r="61">
          <cell r="R61" t="str">
            <v>Djibouti (DJI)</v>
          </cell>
          <cell r="AQ61" t="str">
            <v>710 thread count</v>
          </cell>
          <cell r="AR61" t="str">
            <v>Cotton/poly blend</v>
          </cell>
        </row>
        <row r="62">
          <cell r="R62" t="str">
            <v>Dominica (DMA)</v>
          </cell>
          <cell r="AQ62" t="str">
            <v>720 thread count</v>
          </cell>
          <cell r="AR62" t="str">
            <v>Cotton/rayon blend</v>
          </cell>
        </row>
        <row r="63">
          <cell r="R63" t="str">
            <v>Dominican Republic (DOM)</v>
          </cell>
          <cell r="AQ63" t="str">
            <v>730 thread count</v>
          </cell>
          <cell r="AR63" t="str">
            <v>Flannel</v>
          </cell>
        </row>
        <row r="64">
          <cell r="R64" t="str">
            <v>Ecuador (ECU)</v>
          </cell>
          <cell r="AQ64" t="str">
            <v>740 thread count</v>
          </cell>
          <cell r="AR64" t="str">
            <v>Fleece</v>
          </cell>
        </row>
        <row r="65">
          <cell r="R65" t="str">
            <v>Egypt (EGY)</v>
          </cell>
          <cell r="AQ65" t="str">
            <v>750 thread count</v>
          </cell>
          <cell r="AR65" t="str">
            <v>Heavyweight Flannel</v>
          </cell>
        </row>
        <row r="66">
          <cell r="R66" t="str">
            <v>El Salvador (SLV)</v>
          </cell>
          <cell r="AQ66" t="str">
            <v>760 thread count</v>
          </cell>
          <cell r="AR66" t="str">
            <v>Linen</v>
          </cell>
        </row>
        <row r="67">
          <cell r="R67" t="str">
            <v>Equatorial Guinea (GNQ)</v>
          </cell>
          <cell r="AQ67" t="str">
            <v>770 thread count</v>
          </cell>
          <cell r="AR67" t="str">
            <v>Linen/Cotton blend</v>
          </cell>
        </row>
        <row r="68">
          <cell r="R68" t="str">
            <v>Eritrea (ERI)</v>
          </cell>
          <cell r="AQ68" t="str">
            <v>780 thread count</v>
          </cell>
          <cell r="AR68" t="str">
            <v>Micro fiber</v>
          </cell>
        </row>
        <row r="69">
          <cell r="R69" t="str">
            <v>Estonia (EST)</v>
          </cell>
          <cell r="AQ69" t="str">
            <v>790 thread count</v>
          </cell>
          <cell r="AR69" t="str">
            <v>Micro fleece</v>
          </cell>
        </row>
        <row r="70">
          <cell r="R70" t="str">
            <v>Ethiopia (ETH)</v>
          </cell>
          <cell r="AQ70" t="str">
            <v>800 thread count</v>
          </cell>
          <cell r="AR70" t="str">
            <v>Poly/Rayon blend</v>
          </cell>
        </row>
        <row r="71">
          <cell r="R71" t="str">
            <v>Falkland Islands (Malvina (FLK)</v>
          </cell>
          <cell r="AQ71" t="str">
            <v>900 thread count</v>
          </cell>
          <cell r="AR71" t="str">
            <v>Silk Rich</v>
          </cell>
        </row>
        <row r="72">
          <cell r="R72" t="str">
            <v>Faroe Islands (FRO)</v>
          </cell>
          <cell r="AQ72" t="str">
            <v>1000 thread count</v>
          </cell>
          <cell r="AR72" t="str">
            <v>Silk/Polyester blend</v>
          </cell>
        </row>
        <row r="73">
          <cell r="R73" t="str">
            <v>Fiji (FJI)</v>
          </cell>
          <cell r="AR73" t="str">
            <v>Wool</v>
          </cell>
        </row>
        <row r="74">
          <cell r="R74" t="str">
            <v>Finland (FIN)</v>
          </cell>
          <cell r="AR74" t="str">
            <v>Flexible 3D mesh</v>
          </cell>
        </row>
        <row r="75">
          <cell r="R75" t="str">
            <v>France (FRA)</v>
          </cell>
          <cell r="AR75" t="str">
            <v>Polyester/cotton fabric</v>
          </cell>
        </row>
        <row r="76">
          <cell r="R76" t="str">
            <v>French Guiana (GUF)</v>
          </cell>
          <cell r="AR76" t="str">
            <v>Breathable 3D mesh fabric</v>
          </cell>
        </row>
        <row r="77">
          <cell r="R77" t="str">
            <v>French Polynesia (PYF)</v>
          </cell>
          <cell r="AR77" t="str">
            <v>400 thread cotton lining/hood</v>
          </cell>
        </row>
        <row r="78">
          <cell r="R78" t="str">
            <v>French Southern Territori (ATF)</v>
          </cell>
          <cell r="AR78" t="str">
            <v>Organic cotton lining/hood</v>
          </cell>
        </row>
        <row r="79">
          <cell r="R79" t="str">
            <v>Gabon (GAB)</v>
          </cell>
          <cell r="AR79" t="str">
            <v>Made of soft sueded fabric</v>
          </cell>
        </row>
        <row r="80">
          <cell r="R80" t="str">
            <v>Gambia (GMB)</v>
          </cell>
          <cell r="AR80" t="str">
            <v>Damask cloth cover</v>
          </cell>
        </row>
        <row r="81">
          <cell r="R81" t="str">
            <v>Georgia (GEO)</v>
          </cell>
          <cell r="AR81" t="str">
            <v>Vinyl cover</v>
          </cell>
        </row>
        <row r="82">
          <cell r="R82" t="str">
            <v>Germany (DEU)</v>
          </cell>
          <cell r="AR82" t="str">
            <v>Nylon cover</v>
          </cell>
        </row>
        <row r="83">
          <cell r="R83" t="str">
            <v>Ghana (GHA)</v>
          </cell>
          <cell r="AR83" t="str">
            <v>Vinyl/damask sides</v>
          </cell>
        </row>
        <row r="84">
          <cell r="R84" t="str">
            <v>Gibraltar (GIB)</v>
          </cell>
          <cell r="AR84" t="str">
            <v>Organic cotton cover</v>
          </cell>
        </row>
        <row r="85">
          <cell r="R85" t="str">
            <v>Greece (GRC)</v>
          </cell>
        </row>
        <row r="86">
          <cell r="R86" t="str">
            <v>Greenland (GRL)</v>
          </cell>
        </row>
        <row r="87">
          <cell r="R87" t="str">
            <v>Grenada (GRD)</v>
          </cell>
        </row>
        <row r="88">
          <cell r="R88" t="str">
            <v>Guadeloupe (GLP)</v>
          </cell>
        </row>
        <row r="89">
          <cell r="R89" t="str">
            <v>Guam (GUM)</v>
          </cell>
        </row>
        <row r="90">
          <cell r="R90" t="str">
            <v>Guatemala (GTM)</v>
          </cell>
        </row>
        <row r="91">
          <cell r="R91" t="str">
            <v>Guernsey (GGY)</v>
          </cell>
        </row>
        <row r="92">
          <cell r="R92" t="str">
            <v>Guinea-Bissau (GNB)</v>
          </cell>
        </row>
        <row r="93">
          <cell r="R93" t="str">
            <v>Guinea (GIN)</v>
          </cell>
        </row>
        <row r="94">
          <cell r="R94" t="str">
            <v>Guyana (GUY)</v>
          </cell>
        </row>
        <row r="95">
          <cell r="R95" t="str">
            <v>Haiti (HTI)</v>
          </cell>
        </row>
        <row r="96">
          <cell r="R96" t="str">
            <v>Heard Island &amp; Mcdonald I (HMD)</v>
          </cell>
        </row>
        <row r="97">
          <cell r="R97" t="str">
            <v>Holy See (Vatican City St (VAT)</v>
          </cell>
        </row>
        <row r="98">
          <cell r="R98" t="str">
            <v>Honduras (HND)</v>
          </cell>
        </row>
        <row r="99">
          <cell r="R99" t="str">
            <v>Hong Kong (HKG)</v>
          </cell>
        </row>
        <row r="100">
          <cell r="R100" t="str">
            <v>Hungary (HUN)</v>
          </cell>
        </row>
        <row r="101">
          <cell r="R101" t="str">
            <v>Iceland (ISL)</v>
          </cell>
        </row>
        <row r="102">
          <cell r="R102" t="str">
            <v>India (IND)</v>
          </cell>
        </row>
        <row r="103">
          <cell r="R103" t="str">
            <v>Indonesia (IDN)</v>
          </cell>
        </row>
        <row r="104">
          <cell r="R104" t="str">
            <v>Iran, Islamic Republic Of (IRN)</v>
          </cell>
        </row>
        <row r="105">
          <cell r="R105" t="str">
            <v>Iraq (IRQ)</v>
          </cell>
        </row>
        <row r="106">
          <cell r="R106" t="str">
            <v>Ireland (IRL)</v>
          </cell>
        </row>
        <row r="107">
          <cell r="R107" t="str">
            <v>Isle Of Man (IMN)</v>
          </cell>
        </row>
        <row r="108">
          <cell r="R108" t="str">
            <v>Israel (ISR)</v>
          </cell>
        </row>
        <row r="109">
          <cell r="R109" t="str">
            <v>Italy (ITA)</v>
          </cell>
        </row>
        <row r="110">
          <cell r="R110" t="str">
            <v>Jamaica (JAM)</v>
          </cell>
        </row>
        <row r="111">
          <cell r="R111" t="str">
            <v>Japan (JPN)</v>
          </cell>
        </row>
        <row r="112">
          <cell r="R112" t="str">
            <v>Jersey (JEY)</v>
          </cell>
        </row>
        <row r="113">
          <cell r="R113" t="str">
            <v>Jordan (JOR)</v>
          </cell>
        </row>
        <row r="114">
          <cell r="R114" t="str">
            <v>Kazakhstan (KAZ)</v>
          </cell>
        </row>
        <row r="115">
          <cell r="R115" t="str">
            <v>Kenya (KEN)</v>
          </cell>
        </row>
        <row r="116">
          <cell r="R116" t="str">
            <v>Kiribati (KIR)</v>
          </cell>
        </row>
        <row r="117">
          <cell r="R117" t="str">
            <v>Korea, Democratic People' (PRK)</v>
          </cell>
        </row>
        <row r="118">
          <cell r="R118" t="str">
            <v>Korea, Republic Of (KOR)</v>
          </cell>
        </row>
        <row r="119">
          <cell r="R119" t="str">
            <v>Kuwait (KWT)</v>
          </cell>
        </row>
        <row r="120">
          <cell r="R120" t="str">
            <v>Kyrgyzstan (KGZ)</v>
          </cell>
        </row>
        <row r="121">
          <cell r="R121" t="str">
            <v>Lao People's Democratic R (LAO)</v>
          </cell>
        </row>
        <row r="122">
          <cell r="R122" t="str">
            <v>Latvia (LVA)</v>
          </cell>
        </row>
        <row r="123">
          <cell r="R123" t="str">
            <v>Lebanon (LBN)</v>
          </cell>
        </row>
        <row r="124">
          <cell r="R124" t="str">
            <v>Lesotho (LSO)</v>
          </cell>
        </row>
        <row r="125">
          <cell r="R125" t="str">
            <v>Liberia (LBR)</v>
          </cell>
        </row>
        <row r="126">
          <cell r="R126" t="str">
            <v>Libyan Arab Jamahiriya (LBY)</v>
          </cell>
        </row>
        <row r="127">
          <cell r="R127" t="str">
            <v>Liechtenstein (LIE)</v>
          </cell>
        </row>
        <row r="128">
          <cell r="R128" t="str">
            <v>Lithuania (LTU)</v>
          </cell>
        </row>
        <row r="129">
          <cell r="R129" t="str">
            <v>Luxembourg (LUX)</v>
          </cell>
        </row>
        <row r="130">
          <cell r="R130" t="str">
            <v>Macau (MAC)</v>
          </cell>
        </row>
        <row r="131">
          <cell r="R131" t="str">
            <v>Macedonia, The Former Yug (MKD)</v>
          </cell>
        </row>
        <row r="132">
          <cell r="R132" t="str">
            <v>Madagascar (MDG)</v>
          </cell>
        </row>
        <row r="133">
          <cell r="R133" t="str">
            <v>Malawi (MWI)</v>
          </cell>
        </row>
        <row r="134">
          <cell r="R134" t="str">
            <v>Malaysia (MYS)</v>
          </cell>
        </row>
        <row r="135">
          <cell r="R135" t="str">
            <v>Maldives (MDV)</v>
          </cell>
        </row>
        <row r="136">
          <cell r="R136" t="str">
            <v>Mali (MLI)</v>
          </cell>
        </row>
        <row r="137">
          <cell r="R137" t="str">
            <v>Malta (MLT)</v>
          </cell>
        </row>
        <row r="138">
          <cell r="R138" t="str">
            <v>Marshall Islands (MHL)</v>
          </cell>
        </row>
        <row r="139">
          <cell r="R139" t="str">
            <v>Martinique (MTQ)</v>
          </cell>
        </row>
        <row r="140">
          <cell r="R140" t="str">
            <v>Mauritania (MRT)</v>
          </cell>
        </row>
        <row r="141">
          <cell r="R141" t="str">
            <v>Mauritius (MUS)</v>
          </cell>
        </row>
        <row r="142">
          <cell r="R142" t="str">
            <v>Mayotte (MYT)</v>
          </cell>
        </row>
        <row r="143">
          <cell r="R143" t="str">
            <v>Mexico (MEX)</v>
          </cell>
        </row>
        <row r="144">
          <cell r="R144" t="str">
            <v>Micronesia, Federated Sta (FSM)</v>
          </cell>
        </row>
        <row r="145">
          <cell r="R145" t="str">
            <v>Moldova, Republic Of (MDA)</v>
          </cell>
        </row>
        <row r="146">
          <cell r="R146" t="str">
            <v>Monaco (MCO)</v>
          </cell>
        </row>
        <row r="147">
          <cell r="R147" t="str">
            <v>Mongolia (MNG)</v>
          </cell>
        </row>
        <row r="148">
          <cell r="R148" t="str">
            <v>Montenegro (MNE)</v>
          </cell>
        </row>
        <row r="149">
          <cell r="R149" t="str">
            <v>Montserrat (MSR)</v>
          </cell>
        </row>
        <row r="150">
          <cell r="R150" t="str">
            <v>Morocco (MAR)</v>
          </cell>
        </row>
        <row r="151">
          <cell r="R151" t="str">
            <v>Mozambique (MOZ)</v>
          </cell>
        </row>
        <row r="152">
          <cell r="R152" t="str">
            <v>Myanmar (MMR)</v>
          </cell>
        </row>
        <row r="153">
          <cell r="R153" t="str">
            <v>Namibia (NAM)</v>
          </cell>
        </row>
        <row r="154">
          <cell r="R154" t="str">
            <v>Nauru (NRU)</v>
          </cell>
        </row>
        <row r="155">
          <cell r="R155" t="str">
            <v>Nepal (NPL)</v>
          </cell>
        </row>
        <row r="156">
          <cell r="R156" t="str">
            <v>Netherlands Antilles (ANT)</v>
          </cell>
        </row>
        <row r="157">
          <cell r="R157" t="str">
            <v>Netherlands (NLD)</v>
          </cell>
        </row>
        <row r="158">
          <cell r="R158" t="str">
            <v>New Caledonia (NCL)</v>
          </cell>
        </row>
        <row r="159">
          <cell r="R159" t="str">
            <v>New Zealand (NZL)</v>
          </cell>
        </row>
        <row r="160">
          <cell r="R160" t="str">
            <v>Nicaragua (NIC)</v>
          </cell>
        </row>
        <row r="161">
          <cell r="R161" t="str">
            <v>Niger (NER)</v>
          </cell>
        </row>
        <row r="162">
          <cell r="R162" t="str">
            <v>Nigeria (NGA)</v>
          </cell>
        </row>
        <row r="163">
          <cell r="R163" t="str">
            <v>Niue (NIU)</v>
          </cell>
        </row>
        <row r="164">
          <cell r="R164" t="str">
            <v>Norfolk Island (NFK)</v>
          </cell>
        </row>
        <row r="165">
          <cell r="R165" t="str">
            <v>Northern Mariana Islands (MNP)</v>
          </cell>
        </row>
        <row r="166">
          <cell r="R166" t="str">
            <v>Norway (NOR)</v>
          </cell>
        </row>
        <row r="167">
          <cell r="R167" t="str">
            <v>Oman (OMN)</v>
          </cell>
        </row>
        <row r="168">
          <cell r="R168" t="str">
            <v>Pakistan (PAK)</v>
          </cell>
        </row>
        <row r="169">
          <cell r="R169" t="str">
            <v>Palau (PLW)</v>
          </cell>
        </row>
        <row r="170">
          <cell r="R170" t="str">
            <v>Palestinian Territory, Oc (PSE)</v>
          </cell>
        </row>
        <row r="171">
          <cell r="R171" t="str">
            <v>Panama (PAN)</v>
          </cell>
        </row>
        <row r="172">
          <cell r="R172" t="str">
            <v>Papua New Guinea (PNG)</v>
          </cell>
        </row>
        <row r="173">
          <cell r="R173" t="str">
            <v>Paraguay (PRY)</v>
          </cell>
        </row>
        <row r="174">
          <cell r="R174" t="str">
            <v>Peru (PER)</v>
          </cell>
        </row>
        <row r="175">
          <cell r="R175" t="str">
            <v>Philippines (PHL)</v>
          </cell>
        </row>
        <row r="176">
          <cell r="R176" t="str">
            <v>Pitcairn (PCN)</v>
          </cell>
        </row>
        <row r="177">
          <cell r="R177" t="str">
            <v>Poland (POL)</v>
          </cell>
        </row>
        <row r="178">
          <cell r="R178" t="str">
            <v>Portugal (PRT)</v>
          </cell>
        </row>
        <row r="179">
          <cell r="R179" t="str">
            <v>Puerto Rico (PRI)</v>
          </cell>
        </row>
        <row r="180">
          <cell r="R180" t="str">
            <v>Qatar (QAT)</v>
          </cell>
        </row>
        <row r="181">
          <cell r="R181" t="str">
            <v>Reunion (REU)</v>
          </cell>
        </row>
        <row r="182">
          <cell r="R182" t="str">
            <v>Romania (ROU)</v>
          </cell>
        </row>
        <row r="183">
          <cell r="R183" t="str">
            <v>Russian Federation (RUS)</v>
          </cell>
        </row>
        <row r="184">
          <cell r="R184" t="str">
            <v>Rwanda (RWA)</v>
          </cell>
        </row>
        <row r="185">
          <cell r="R185" t="str">
            <v>Saint Helena (SHN)</v>
          </cell>
        </row>
        <row r="186">
          <cell r="R186" t="str">
            <v>Saint Kitts And Nevis (KNA)</v>
          </cell>
        </row>
        <row r="187">
          <cell r="R187" t="str">
            <v>Saint Lucia (LCA)</v>
          </cell>
        </row>
        <row r="188">
          <cell r="R188" t="str">
            <v>Saint Pierre And Miquelon (SPM)</v>
          </cell>
        </row>
        <row r="189">
          <cell r="R189" t="str">
            <v>Saint Vincent And The Gre (VCT)</v>
          </cell>
        </row>
        <row r="190">
          <cell r="R190" t="str">
            <v>Samoa (WSM)</v>
          </cell>
        </row>
        <row r="191">
          <cell r="R191" t="str">
            <v>San Marino (SMR)</v>
          </cell>
        </row>
        <row r="192">
          <cell r="R192" t="str">
            <v>Sao Tome And Principe (STP)</v>
          </cell>
        </row>
        <row r="193">
          <cell r="R193" t="str">
            <v>Saudi Arabia (SAU)</v>
          </cell>
        </row>
        <row r="194">
          <cell r="R194" t="str">
            <v>Senegal (SEN)</v>
          </cell>
        </row>
        <row r="195">
          <cell r="R195" t="str">
            <v>Serbia (SRB)</v>
          </cell>
        </row>
        <row r="196">
          <cell r="R196" t="str">
            <v>Seychelles (SYC)</v>
          </cell>
        </row>
        <row r="197">
          <cell r="R197" t="str">
            <v>Sierra Leone (SLE)</v>
          </cell>
        </row>
        <row r="198">
          <cell r="R198" t="str">
            <v>Singapore (SGP)</v>
          </cell>
        </row>
        <row r="199">
          <cell r="R199" t="str">
            <v>Slovakia (SVK)</v>
          </cell>
        </row>
        <row r="200">
          <cell r="R200" t="str">
            <v>Slovenia (SVN)</v>
          </cell>
        </row>
        <row r="201">
          <cell r="R201" t="str">
            <v>Solomon Islands (SLB)</v>
          </cell>
        </row>
        <row r="202">
          <cell r="R202" t="str">
            <v>Somalia (SOM)</v>
          </cell>
        </row>
        <row r="203">
          <cell r="R203" t="str">
            <v>South Africa (ZAF)</v>
          </cell>
        </row>
        <row r="204">
          <cell r="R204" t="str">
            <v>South Georgia And The Sou (SGS)</v>
          </cell>
        </row>
        <row r="205">
          <cell r="R205" t="str">
            <v>Spain (ESP)</v>
          </cell>
        </row>
        <row r="206">
          <cell r="R206" t="str">
            <v>Sri Lanka (LKA)</v>
          </cell>
        </row>
        <row r="207">
          <cell r="R207" t="str">
            <v>Sudan (SDN)</v>
          </cell>
        </row>
        <row r="208">
          <cell r="R208" t="str">
            <v>Suriname (SUR)</v>
          </cell>
        </row>
        <row r="209">
          <cell r="R209" t="str">
            <v>Svalbard And Jan Mayen Is (SJM)</v>
          </cell>
        </row>
        <row r="210">
          <cell r="R210" t="str">
            <v>Swaziland (SWZ)</v>
          </cell>
        </row>
        <row r="211">
          <cell r="R211" t="str">
            <v>Sweden (SWE)</v>
          </cell>
        </row>
        <row r="212">
          <cell r="R212" t="str">
            <v>Switzerland (CHE)</v>
          </cell>
        </row>
        <row r="213">
          <cell r="R213" t="str">
            <v>Syrian Arab Republic (SYR)</v>
          </cell>
        </row>
        <row r="214">
          <cell r="R214" t="str">
            <v>Taiwan, Province Of China (TWN)</v>
          </cell>
        </row>
        <row r="215">
          <cell r="R215" t="str">
            <v>Tajikistan (TJK)</v>
          </cell>
        </row>
        <row r="216">
          <cell r="R216" t="str">
            <v>Tanzania, United Republic (TZA)</v>
          </cell>
        </row>
        <row r="217">
          <cell r="R217" t="str">
            <v>Thailand (THA)</v>
          </cell>
        </row>
        <row r="218">
          <cell r="R218" t="str">
            <v>Timor-Leste (TLS)</v>
          </cell>
        </row>
        <row r="219">
          <cell r="R219" t="str">
            <v>Togo (TGO)</v>
          </cell>
        </row>
        <row r="220">
          <cell r="R220" t="str">
            <v>Tokelau (TKL)</v>
          </cell>
        </row>
        <row r="221">
          <cell r="R221" t="str">
            <v>Tonga (TON)</v>
          </cell>
        </row>
        <row r="222">
          <cell r="R222" t="str">
            <v>Trinidad And Tobago (TTO)</v>
          </cell>
        </row>
        <row r="223">
          <cell r="R223" t="str">
            <v>Tunisia (TUN)</v>
          </cell>
        </row>
        <row r="224">
          <cell r="R224" t="str">
            <v>Turkey (TUR)</v>
          </cell>
        </row>
        <row r="225">
          <cell r="R225" t="str">
            <v>Turkmenistan (TKM)</v>
          </cell>
        </row>
        <row r="226">
          <cell r="R226" t="str">
            <v>Turks And Caicos Islands (TCA)</v>
          </cell>
        </row>
        <row r="227">
          <cell r="R227" t="str">
            <v>Tuvalu (TUV)</v>
          </cell>
        </row>
        <row r="228">
          <cell r="R228" t="str">
            <v>Uganda (UGA)</v>
          </cell>
        </row>
        <row r="229">
          <cell r="R229" t="str">
            <v>Ukraine (UKR)</v>
          </cell>
        </row>
        <row r="230">
          <cell r="R230" t="str">
            <v>United Arab Emirates (ARE)</v>
          </cell>
        </row>
        <row r="231">
          <cell r="R231" t="str">
            <v>United Kingdom (GBR)</v>
          </cell>
        </row>
        <row r="232">
          <cell r="R232" t="str">
            <v>United States Minor Outly (UMI)</v>
          </cell>
        </row>
        <row r="233">
          <cell r="R233" t="str">
            <v>United States (USA)</v>
          </cell>
        </row>
        <row r="234">
          <cell r="R234" t="str">
            <v>Uruguay (URY)</v>
          </cell>
        </row>
        <row r="235">
          <cell r="R235" t="str">
            <v>Uzbekistan (UZB)</v>
          </cell>
        </row>
        <row r="236">
          <cell r="R236" t="str">
            <v>Vanuatu (VUT)</v>
          </cell>
        </row>
        <row r="237">
          <cell r="R237" t="str">
            <v>Venezuela (VEN)</v>
          </cell>
        </row>
        <row r="238">
          <cell r="R238" t="str">
            <v>Viet Nam (VNM)</v>
          </cell>
        </row>
        <row r="239">
          <cell r="R239" t="str">
            <v>Virgin Islands, British (VGB)</v>
          </cell>
        </row>
        <row r="240">
          <cell r="R240" t="str">
            <v>Virgin Islands, U.S. (VIR)</v>
          </cell>
        </row>
        <row r="241">
          <cell r="R241" t="str">
            <v>Wallis And Futuna (WLF)</v>
          </cell>
        </row>
        <row r="242">
          <cell r="R242" t="str">
            <v>Western Sahara (ESH)</v>
          </cell>
        </row>
        <row r="243">
          <cell r="R243" t="str">
            <v>Yemen (YEM)</v>
          </cell>
        </row>
        <row r="244">
          <cell r="R244" t="str">
            <v>Zambia (ZMB)</v>
          </cell>
        </row>
        <row r="245">
          <cell r="R245" t="str">
            <v>Zimbabwe (ZWE)</v>
          </cell>
        </row>
      </sheetData>
      <sheetData sheetId="2" refreshError="1"/>
      <sheetData sheetId="3">
        <row r="1">
          <cell r="D1" t="str">
            <v>CAN</v>
          </cell>
        </row>
        <row r="2">
          <cell r="D2" t="str">
            <v>MEX</v>
          </cell>
        </row>
        <row r="3">
          <cell r="D3" t="str">
            <v>USA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>
        <row r="2">
          <cell r="AR2" t="str">
            <v>N/A</v>
          </cell>
        </row>
        <row r="3">
          <cell r="AR3" t="str">
            <v>100% Acrylic</v>
          </cell>
        </row>
        <row r="4">
          <cell r="AR4" t="str">
            <v>100% Aegean Cotton</v>
          </cell>
        </row>
        <row r="5">
          <cell r="AR5" t="str">
            <v>100% Aegean Cotton Loops</v>
          </cell>
        </row>
        <row r="6">
          <cell r="AR6" t="str">
            <v>100% Bamboo</v>
          </cell>
        </row>
        <row r="7">
          <cell r="AR7" t="str">
            <v>100% Bamboo Cotton</v>
          </cell>
        </row>
        <row r="8">
          <cell r="AR8" t="str">
            <v>100% Certified Organic Cotton</v>
          </cell>
        </row>
        <row r="9">
          <cell r="AR9" t="str">
            <v>100% Cotton</v>
          </cell>
        </row>
        <row r="10">
          <cell r="AR10" t="str">
            <v>100% Cotton percale</v>
          </cell>
        </row>
        <row r="11">
          <cell r="AR11" t="str">
            <v>100% Cotton sateen</v>
          </cell>
        </row>
        <row r="12">
          <cell r="AR12" t="str">
            <v>100% Dupioni Silk</v>
          </cell>
        </row>
        <row r="13">
          <cell r="AR13" t="str">
            <v>100% Egyptian cotton</v>
          </cell>
        </row>
        <row r="14">
          <cell r="AR14" t="str">
            <v>100% Egyptian cotton percale</v>
          </cell>
        </row>
        <row r="15">
          <cell r="AR15" t="str">
            <v>100% Egyptian Cotton Loops</v>
          </cell>
        </row>
        <row r="16">
          <cell r="AR16" t="str">
            <v>100% Linen</v>
          </cell>
        </row>
        <row r="17">
          <cell r="AR17" t="str">
            <v>100% Modal</v>
          </cell>
        </row>
        <row r="18">
          <cell r="AR18" t="str">
            <v>100% Nylon</v>
          </cell>
        </row>
        <row r="19">
          <cell r="AR19" t="str">
            <v>100% Organic cotton</v>
          </cell>
        </row>
        <row r="20">
          <cell r="AR20" t="str">
            <v>100% Pima cotton</v>
          </cell>
        </row>
        <row r="21">
          <cell r="AR21" t="str">
            <v>100% Pima Cotton Loops</v>
          </cell>
        </row>
        <row r="22">
          <cell r="AR22" t="str">
            <v>100% Polyester</v>
          </cell>
        </row>
        <row r="23">
          <cell r="AR23" t="str">
            <v>100% Pure Brazil Cotton</v>
          </cell>
        </row>
        <row r="24">
          <cell r="AR24" t="str">
            <v>100% Rayon</v>
          </cell>
        </row>
        <row r="25">
          <cell r="AR25" t="str">
            <v>100% Silk</v>
          </cell>
        </row>
        <row r="26">
          <cell r="AR26" t="str">
            <v>100% Standard Cotton</v>
          </cell>
        </row>
        <row r="27">
          <cell r="AR27" t="str">
            <v>100% Supima Cotton</v>
          </cell>
        </row>
        <row r="28">
          <cell r="AR28" t="str">
            <v>100% Supima Cotton Loops</v>
          </cell>
        </row>
        <row r="29">
          <cell r="AR29" t="str">
            <v>100% Tencel</v>
          </cell>
        </row>
        <row r="30">
          <cell r="AR30" t="str">
            <v>100% Turkish Cotton</v>
          </cell>
        </row>
        <row r="31">
          <cell r="AR31" t="str">
            <v>100% Turkish Cotton Loops</v>
          </cell>
        </row>
        <row r="32">
          <cell r="AR32" t="str">
            <v>100% Viscose</v>
          </cell>
        </row>
        <row r="33">
          <cell r="AR33" t="str">
            <v>100% Woven cotton</v>
          </cell>
        </row>
        <row r="34">
          <cell r="AR34" t="str">
            <v>50% Cotton/50% Polyester</v>
          </cell>
        </row>
        <row r="35">
          <cell r="AR35" t="str">
            <v>55% Cotton/45% Polyester</v>
          </cell>
        </row>
        <row r="36">
          <cell r="AR36" t="str">
            <v>55% Linen/45% Cotton</v>
          </cell>
        </row>
        <row r="37">
          <cell r="AR37" t="str">
            <v>60% Cotton/40% Bamboo</v>
          </cell>
        </row>
        <row r="38">
          <cell r="AR38" t="str">
            <v>60% Cotton/40% Modal</v>
          </cell>
        </row>
        <row r="39">
          <cell r="AR39" t="str">
            <v>60% Cotton/40% Polyester</v>
          </cell>
        </row>
        <row r="40">
          <cell r="AR40" t="str">
            <v>60% Polyester/40% Cotton</v>
          </cell>
        </row>
        <row r="41">
          <cell r="AR41" t="str">
            <v>65% cotton/35% modal</v>
          </cell>
        </row>
        <row r="42">
          <cell r="AR42" t="str">
            <v>65% Cotton/35% Polyester</v>
          </cell>
        </row>
        <row r="43">
          <cell r="AR43" t="str">
            <v>65% Polyester/35% Cotton</v>
          </cell>
        </row>
        <row r="44">
          <cell r="AR44" t="str">
            <v>70% Cotton/30% Bamboo</v>
          </cell>
        </row>
        <row r="45">
          <cell r="AR45" t="str">
            <v>70% Cotton/30% Polyester</v>
          </cell>
        </row>
        <row r="46">
          <cell r="AR46" t="str">
            <v>75% Cotton/25% Polyester</v>
          </cell>
        </row>
        <row r="47">
          <cell r="AR47" t="str">
            <v>75% Polyester/25% Rayon</v>
          </cell>
        </row>
        <row r="48">
          <cell r="AR48" t="str">
            <v>75% Silk/25% Polyester</v>
          </cell>
        </row>
        <row r="49">
          <cell r="AR49" t="str">
            <v>70% Silk/30% Polyester</v>
          </cell>
        </row>
        <row r="50">
          <cell r="AR50" t="str">
            <v>65% Silk/35% Polyester</v>
          </cell>
        </row>
        <row r="51">
          <cell r="AR51" t="str">
            <v>80% Cotton/20% Polyester</v>
          </cell>
        </row>
        <row r="52">
          <cell r="AR52" t="str">
            <v>80% Polyester/20% Nylon</v>
          </cell>
        </row>
        <row r="53">
          <cell r="AR53" t="str">
            <v>85% Cotton/15% Polyester</v>
          </cell>
        </row>
        <row r="54">
          <cell r="AR54" t="str">
            <v>85% Polyester/15% Nylon</v>
          </cell>
        </row>
        <row r="55">
          <cell r="AR55" t="str">
            <v>85% Rayon/15% Polyester</v>
          </cell>
        </row>
        <row r="56">
          <cell r="AR56" t="str">
            <v>90% Cotton/10% Polyester</v>
          </cell>
        </row>
        <row r="57">
          <cell r="AR57" t="str">
            <v>90% Polyester/10% Nylon</v>
          </cell>
        </row>
        <row r="58">
          <cell r="AR58" t="str">
            <v>95% Cotton/5% Polyester</v>
          </cell>
        </row>
        <row r="59">
          <cell r="AR59" t="str">
            <v>95% Viscose/15% Nylon</v>
          </cell>
        </row>
        <row r="60">
          <cell r="AR60" t="str">
            <v>Cotton/linen blend</v>
          </cell>
        </row>
        <row r="61">
          <cell r="AR61" t="str">
            <v>Cotton/poly blend</v>
          </cell>
        </row>
        <row r="62">
          <cell r="AR62" t="str">
            <v>Cotton/rayon blend</v>
          </cell>
        </row>
        <row r="63">
          <cell r="AR63" t="str">
            <v>Flannel</v>
          </cell>
        </row>
        <row r="64">
          <cell r="AR64" t="str">
            <v>Fleece</v>
          </cell>
        </row>
        <row r="65">
          <cell r="AR65" t="str">
            <v>Heavyweight Flannel</v>
          </cell>
        </row>
        <row r="66">
          <cell r="AR66" t="str">
            <v>Linen</v>
          </cell>
        </row>
        <row r="67">
          <cell r="AR67" t="str">
            <v>Linen/Cotton blend</v>
          </cell>
        </row>
        <row r="68">
          <cell r="AR68" t="str">
            <v>Micro fiber</v>
          </cell>
        </row>
        <row r="69">
          <cell r="AR69" t="str">
            <v>Micro fleece</v>
          </cell>
        </row>
        <row r="70">
          <cell r="AR70" t="str">
            <v>Poly/Rayon blend</v>
          </cell>
        </row>
        <row r="71">
          <cell r="AR71" t="str">
            <v>Silk Rich</v>
          </cell>
        </row>
        <row r="72">
          <cell r="AR72" t="str">
            <v>Silk/Polyester blend</v>
          </cell>
        </row>
        <row r="73">
          <cell r="AR73" t="str">
            <v>Wool</v>
          </cell>
        </row>
        <row r="74">
          <cell r="AR74" t="str">
            <v>Flexible 3D mesh</v>
          </cell>
        </row>
        <row r="75">
          <cell r="AR75" t="str">
            <v>Polyester/cotton fabric</v>
          </cell>
        </row>
        <row r="76">
          <cell r="AR76" t="str">
            <v>Breathable 3D mesh fabric</v>
          </cell>
        </row>
        <row r="77">
          <cell r="AR77" t="str">
            <v>400 thread cotton lining/hood</v>
          </cell>
        </row>
        <row r="78">
          <cell r="AR78" t="str">
            <v>Organic cotton lining/hood</v>
          </cell>
        </row>
        <row r="79">
          <cell r="AR79" t="str">
            <v>Made of soft sueded fabric</v>
          </cell>
        </row>
        <row r="80">
          <cell r="AR80" t="str">
            <v>Damask cloth cover</v>
          </cell>
        </row>
        <row r="81">
          <cell r="AR81" t="str">
            <v>Vinyl cover</v>
          </cell>
        </row>
        <row r="82">
          <cell r="AR82" t="str">
            <v>Nylon cover</v>
          </cell>
        </row>
        <row r="83">
          <cell r="AR83" t="str">
            <v>Vinyl/damask sides</v>
          </cell>
        </row>
        <row r="84">
          <cell r="AR84" t="str">
            <v>Organic cotton 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4"/>
  <sheetViews>
    <sheetView tabSelected="1" topLeftCell="G1" zoomScale="81" zoomScaleNormal="81" workbookViewId="0">
      <pane ySplit="1" topLeftCell="A2" activePane="bottomLeft" state="frozen"/>
      <selection pane="bottomLeft" activeCell="J4" sqref="J4"/>
    </sheetView>
  </sheetViews>
  <sheetFormatPr defaultColWidth="9.140625" defaultRowHeight="15" x14ac:dyDescent="0.25"/>
  <cols>
    <col min="1" max="1" width="10.140625" style="1" customWidth="1"/>
    <col min="2" max="2" width="36.42578125" style="2" customWidth="1"/>
    <col min="3" max="3" width="21.7109375" style="2" customWidth="1"/>
    <col min="4" max="4" width="29.42578125" style="2" customWidth="1"/>
    <col min="5" max="5" width="12.7109375" style="2" customWidth="1"/>
    <col min="6" max="6" width="18.7109375" style="2" customWidth="1"/>
    <col min="7" max="7" width="20.85546875" style="2" customWidth="1"/>
    <col min="8" max="8" width="30" style="2" customWidth="1"/>
    <col min="9" max="9" width="19" style="2" customWidth="1"/>
    <col min="10" max="10" width="54.28515625" style="2" customWidth="1"/>
    <col min="11" max="11" width="25" style="3" customWidth="1"/>
    <col min="12" max="12" width="31.5703125" style="2" customWidth="1"/>
    <col min="13" max="13" width="8.85546875" style="2" customWidth="1"/>
    <col min="14" max="16" width="13.28515625" style="2" customWidth="1"/>
    <col min="17" max="17" width="18.5703125" style="2" customWidth="1"/>
    <col min="18" max="18" width="8.42578125" style="2" customWidth="1"/>
    <col min="19" max="19" width="9.7109375" style="4" customWidth="1"/>
    <col min="20" max="20" width="8" style="5" customWidth="1"/>
    <col min="21" max="21" width="12" style="6" customWidth="1"/>
    <col min="22" max="22" width="8.5703125" style="6" customWidth="1"/>
    <col min="23" max="23" width="8.140625" style="6" customWidth="1"/>
    <col min="24" max="24" width="13.5703125" style="2" customWidth="1"/>
    <col min="25" max="25" width="8.140625" style="7" customWidth="1"/>
    <col min="26" max="26" width="8.7109375" style="7" customWidth="1"/>
    <col min="27" max="27" width="7.140625" style="7" customWidth="1"/>
    <col min="28" max="28" width="9" style="5" customWidth="1"/>
    <col min="29" max="29" width="6.28515625" style="8" customWidth="1"/>
    <col min="30" max="30" width="10" style="9" customWidth="1"/>
    <col min="31" max="31" width="9.85546875" style="8" customWidth="1"/>
    <col min="32" max="32" width="7.85546875" style="2" customWidth="1"/>
    <col min="33" max="33" width="8.85546875" style="6" customWidth="1"/>
    <col min="34" max="34" width="14.42578125" style="2" customWidth="1"/>
    <col min="35" max="35" width="8.42578125" style="10" customWidth="1"/>
    <col min="36" max="36" width="9" style="6" customWidth="1"/>
    <col min="37" max="37" width="8.42578125" style="6" customWidth="1"/>
    <col min="38" max="38" width="8.140625" style="10" customWidth="1"/>
    <col min="39" max="42" width="9.28515625" style="6" customWidth="1"/>
    <col min="43" max="43" width="11.5703125" style="10" customWidth="1"/>
    <col min="44" max="44" width="10.85546875" style="6" customWidth="1"/>
    <col min="45" max="45" width="9.5703125" style="2" customWidth="1"/>
    <col min="46" max="46" width="11.85546875" style="6" customWidth="1"/>
    <col min="47" max="47" width="10.42578125" style="6" customWidth="1"/>
    <col min="48" max="48" width="9.42578125" style="10" customWidth="1"/>
    <col min="49" max="49" width="9.7109375" style="10" customWidth="1"/>
    <col min="50" max="50" width="9.5703125" style="10" customWidth="1"/>
    <col min="51" max="52" width="9.42578125" style="10" customWidth="1"/>
    <col min="53" max="53" width="9.5703125" style="6" customWidth="1"/>
    <col min="54" max="54" width="11" style="6" customWidth="1"/>
    <col min="55" max="55" width="11.5703125" style="6" customWidth="1"/>
    <col min="56" max="56" width="12.140625" style="10" customWidth="1"/>
    <col min="57" max="57" width="14.5703125" style="2" customWidth="1"/>
    <col min="58" max="58" width="9.140625" style="2"/>
    <col min="59" max="60" width="9.140625" style="6"/>
    <col min="61" max="16384" width="9.140625" style="2"/>
  </cols>
  <sheetData>
    <row r="1" spans="1:60" ht="68.099999999999994" customHeight="1" x14ac:dyDescent="0.25">
      <c r="A1" s="11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4" t="s">
        <v>5</v>
      </c>
      <c r="G1" s="12" t="s">
        <v>6</v>
      </c>
      <c r="H1" s="15" t="s">
        <v>7</v>
      </c>
      <c r="I1" s="16" t="s">
        <v>8</v>
      </c>
      <c r="J1" s="15" t="s">
        <v>9</v>
      </c>
      <c r="K1" s="16" t="s">
        <v>10</v>
      </c>
      <c r="L1" s="15" t="s">
        <v>11</v>
      </c>
      <c r="M1" s="15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6" t="s">
        <v>17</v>
      </c>
      <c r="S1" s="17" t="s">
        <v>18</v>
      </c>
      <c r="T1" s="18" t="s">
        <v>19</v>
      </c>
      <c r="U1" s="19" t="s">
        <v>20</v>
      </c>
      <c r="V1" s="20" t="s">
        <v>21</v>
      </c>
      <c r="W1" s="21" t="s">
        <v>22</v>
      </c>
      <c r="X1" s="22" t="s">
        <v>23</v>
      </c>
      <c r="Y1" s="23" t="s">
        <v>24</v>
      </c>
      <c r="Z1" s="23" t="s">
        <v>25</v>
      </c>
      <c r="AA1" s="23" t="s">
        <v>26</v>
      </c>
      <c r="AB1" s="24" t="s">
        <v>27</v>
      </c>
      <c r="AC1" s="25" t="s">
        <v>28</v>
      </c>
      <c r="AD1" s="26" t="s">
        <v>29</v>
      </c>
      <c r="AE1" s="27" t="s">
        <v>30</v>
      </c>
      <c r="AF1" s="11" t="s">
        <v>31</v>
      </c>
      <c r="AG1" s="28" t="s">
        <v>32</v>
      </c>
      <c r="AH1" s="11" t="s">
        <v>33</v>
      </c>
      <c r="AI1" s="29" t="s">
        <v>34</v>
      </c>
      <c r="AJ1" s="30" t="s">
        <v>35</v>
      </c>
      <c r="AK1" s="28" t="s">
        <v>36</v>
      </c>
      <c r="AL1" s="29" t="s">
        <v>37</v>
      </c>
      <c r="AM1" s="28" t="s">
        <v>38</v>
      </c>
      <c r="AN1" s="22" t="s">
        <v>39</v>
      </c>
      <c r="AO1" s="29" t="s">
        <v>40</v>
      </c>
      <c r="AP1" s="28" t="s">
        <v>41</v>
      </c>
      <c r="AQ1" s="29" t="s">
        <v>42</v>
      </c>
      <c r="AR1" s="28" t="s">
        <v>43</v>
      </c>
      <c r="AS1" s="11" t="s">
        <v>44</v>
      </c>
      <c r="AT1" s="31" t="s">
        <v>45</v>
      </c>
      <c r="AU1" s="31" t="s">
        <v>46</v>
      </c>
      <c r="AV1" s="32" t="s">
        <v>47</v>
      </c>
      <c r="AW1" s="32" t="s">
        <v>48</v>
      </c>
      <c r="AX1" s="32" t="s">
        <v>49</v>
      </c>
      <c r="AY1" s="32" t="s">
        <v>50</v>
      </c>
      <c r="AZ1" s="32" t="s">
        <v>51</v>
      </c>
      <c r="BA1" s="33" t="s">
        <v>52</v>
      </c>
      <c r="BB1" s="34" t="s">
        <v>53</v>
      </c>
      <c r="BC1" s="35" t="s">
        <v>54</v>
      </c>
      <c r="BD1" s="32" t="s">
        <v>55</v>
      </c>
      <c r="BE1" s="36" t="s">
        <v>56</v>
      </c>
      <c r="BF1" s="36" t="s">
        <v>57</v>
      </c>
      <c r="BG1" s="2"/>
      <c r="BH1" s="2"/>
    </row>
    <row r="2" spans="1:60" ht="87" customHeight="1" x14ac:dyDescent="0.25">
      <c r="A2" s="37">
        <v>4</v>
      </c>
      <c r="B2" s="38"/>
      <c r="C2" s="39" t="s">
        <v>58</v>
      </c>
      <c r="D2" s="40" t="s">
        <v>59</v>
      </c>
      <c r="E2" s="40"/>
      <c r="F2" s="40" t="s">
        <v>60</v>
      </c>
      <c r="G2" s="39" t="s">
        <v>61</v>
      </c>
      <c r="H2" s="39" t="s">
        <v>62</v>
      </c>
      <c r="I2" s="39" t="s">
        <v>63</v>
      </c>
      <c r="J2" s="41" t="s">
        <v>64</v>
      </c>
      <c r="K2" s="42" t="s">
        <v>65</v>
      </c>
      <c r="L2" s="41" t="s">
        <v>66</v>
      </c>
      <c r="M2" s="39" t="s">
        <v>67</v>
      </c>
      <c r="N2" s="38"/>
      <c r="O2" s="38"/>
      <c r="P2" s="43" t="s">
        <v>68</v>
      </c>
      <c r="Q2" s="38"/>
      <c r="R2" s="38" t="s">
        <v>69</v>
      </c>
      <c r="S2" s="38"/>
      <c r="T2" s="38"/>
      <c r="U2" s="44"/>
      <c r="V2" s="45">
        <f>'[1]Cost 03 13 2026'!J18</f>
        <v>6.06</v>
      </c>
      <c r="W2" s="46"/>
      <c r="X2" s="38" t="s">
        <v>70</v>
      </c>
      <c r="Y2" s="47">
        <v>40</v>
      </c>
      <c r="Z2" s="47">
        <v>52</v>
      </c>
      <c r="AA2" s="47">
        <v>27</v>
      </c>
      <c r="AB2" s="48">
        <v>5</v>
      </c>
      <c r="AC2" s="38">
        <v>2</v>
      </c>
      <c r="AD2" s="49">
        <f t="shared" ref="AD2:AD4" si="0">IF(Y2="","",Y2*Z2*AA2/1000000)</f>
        <v>5.6160000000000002E-2</v>
      </c>
      <c r="AE2" s="50">
        <f t="shared" ref="AE2:AE4" si="1">IF(AC2="","",65/AD2*AC2)</f>
        <v>2314.8148148148148</v>
      </c>
      <c r="AF2" s="38">
        <f>2400*0.7+3300*0.3</f>
        <v>2670</v>
      </c>
      <c r="AG2" s="51">
        <f t="shared" ref="AG2:AG4" si="2">IF(ISERROR(AF2/AE2),"",AF2/AE2)</f>
        <v>1.15344</v>
      </c>
      <c r="AH2" s="38" t="s">
        <v>71</v>
      </c>
      <c r="AI2" s="52">
        <f>12.8%+10%</f>
        <v>0.22800000000000001</v>
      </c>
      <c r="AJ2" s="51">
        <f t="shared" ref="AJ2:AJ4" si="3">IF(ISERROR(V2*AI2),"",V2*AI2)</f>
        <v>1.38168</v>
      </c>
      <c r="AK2" s="51">
        <f t="shared" ref="AK2:AK4" si="4">IF(ISERROR(V2+AG2+AJ2),"",V2+AG2+AJ2)</f>
        <v>8.5951199999999996</v>
      </c>
      <c r="AL2" s="53">
        <v>0.1</v>
      </c>
      <c r="AM2" s="51">
        <f t="shared" ref="AM2:AM4" si="5">IF(ISERROR(BA2*AL2),"",BA2*AL2)</f>
        <v>1.665</v>
      </c>
      <c r="AN2" s="38" t="s">
        <v>72</v>
      </c>
      <c r="AO2" s="53">
        <v>4.2000000000000003E-2</v>
      </c>
      <c r="AP2" s="51">
        <f t="shared" ref="AP2:AP4" si="6">IF(ISERROR(BA2*AO2),"",BA2*AO2)</f>
        <v>0.69930000000000003</v>
      </c>
      <c r="AQ2" s="53">
        <v>0.06</v>
      </c>
      <c r="AR2" s="51">
        <f t="shared" ref="AR2:AR4" si="7">IF(ISERROR(BA2*AQ2),"",BA2*AQ2)</f>
        <v>0.99899999999999989</v>
      </c>
      <c r="AS2" s="46">
        <v>2.5</v>
      </c>
      <c r="AT2" s="51">
        <f t="shared" ref="AT2:AT4" si="8">IF(ISERROR(AK2+AM2+AP2),"",(AK2+AM2+AP2))</f>
        <v>10.959420000000001</v>
      </c>
      <c r="AU2" s="51">
        <f>IF(ISERROR(BA2*0.975),"",(BA2*0.975))</f>
        <v>16.233749999999997</v>
      </c>
      <c r="AV2" s="54">
        <f>IF(ISERROR((AU2-AT2)/AU2),"",(AU2-AT2)/AU2)</f>
        <v>0.32489905289905269</v>
      </c>
      <c r="AW2" s="51">
        <f>IF(ISERROR(AK2+AM2+AP2+AR2),"",(AK2+AM2+AP2+AR2))</f>
        <v>11.958420000000002</v>
      </c>
      <c r="AX2" s="55">
        <f t="shared" ref="AX2:AX4" si="9">IF(ISERROR((BA2-AW2)/BA2),"",(BA2-AW2)/BA2)</f>
        <v>0.2817765765765764</v>
      </c>
      <c r="AY2" s="51">
        <f>IF(ISERROR(AK2+AM2+AR2+AS2),"",(AK2+AM2+AR2+AS2))</f>
        <v>13.759120000000001</v>
      </c>
      <c r="AZ2" s="54">
        <f t="shared" ref="AZ2:AZ4" si="10">IF(ISERROR((BA2-AY2)/BA2),"",(BA2-AY2)/BA2)</f>
        <v>0.17362642642642628</v>
      </c>
      <c r="BA2" s="56">
        <v>16.649999999999999</v>
      </c>
      <c r="BB2" s="46"/>
      <c r="BC2" s="57">
        <v>49.99</v>
      </c>
      <c r="BD2" s="55">
        <f>IF(ISERROR((BC2-BA2)/BC2),"",(BC2-BA2)/BC2)</f>
        <v>0.66693338667733548</v>
      </c>
      <c r="BE2" s="58">
        <f>BF2*BA2</f>
        <v>25374.6</v>
      </c>
      <c r="BF2" s="59">
        <v>1524</v>
      </c>
      <c r="BG2" s="2"/>
      <c r="BH2" s="2"/>
    </row>
    <row r="3" spans="1:60" ht="87" customHeight="1" x14ac:dyDescent="0.25">
      <c r="A3" s="37">
        <v>5</v>
      </c>
      <c r="B3" s="38"/>
      <c r="C3" s="39" t="s">
        <v>73</v>
      </c>
      <c r="D3" s="40" t="s">
        <v>59</v>
      </c>
      <c r="E3" s="40"/>
      <c r="F3" s="40" t="s">
        <v>60</v>
      </c>
      <c r="G3" s="39" t="s">
        <v>61</v>
      </c>
      <c r="H3" s="39" t="s">
        <v>62</v>
      </c>
      <c r="I3" s="39" t="s">
        <v>63</v>
      </c>
      <c r="J3" s="41" t="s">
        <v>64</v>
      </c>
      <c r="K3" s="42" t="s">
        <v>74</v>
      </c>
      <c r="L3" s="41" t="s">
        <v>75</v>
      </c>
      <c r="M3" s="39" t="s">
        <v>67</v>
      </c>
      <c r="N3" s="38"/>
      <c r="O3" s="38"/>
      <c r="P3" s="43" t="s">
        <v>76</v>
      </c>
      <c r="Q3" s="38"/>
      <c r="R3" s="38" t="s">
        <v>69</v>
      </c>
      <c r="S3" s="38"/>
      <c r="T3" s="38"/>
      <c r="U3" s="44" t="str">
        <f t="shared" ref="U3" si="11">IF(ISERROR(S3/T3),"",S3/T3)</f>
        <v/>
      </c>
      <c r="V3" s="45">
        <f>'[1]Cost 03 13 2026'!J19</f>
        <v>7.57</v>
      </c>
      <c r="W3" s="46"/>
      <c r="X3" s="38" t="s">
        <v>70</v>
      </c>
      <c r="Y3" s="47">
        <v>40</v>
      </c>
      <c r="Z3" s="47">
        <v>54</v>
      </c>
      <c r="AA3" s="47">
        <v>30</v>
      </c>
      <c r="AB3" s="48">
        <v>5</v>
      </c>
      <c r="AC3" s="38">
        <v>2</v>
      </c>
      <c r="AD3" s="49">
        <f t="shared" si="0"/>
        <v>6.4799999999999996E-2</v>
      </c>
      <c r="AE3" s="50">
        <f t="shared" si="1"/>
        <v>2006.172839506173</v>
      </c>
      <c r="AF3" s="38">
        <f t="shared" ref="AF3:AF4" si="12">2400*0.7+3300*0.3</f>
        <v>2670</v>
      </c>
      <c r="AG3" s="51">
        <f t="shared" si="2"/>
        <v>1.3308923076923076</v>
      </c>
      <c r="AH3" s="38" t="s">
        <v>71</v>
      </c>
      <c r="AI3" s="52">
        <f t="shared" ref="AI3:AI4" si="13">12.8%+10%</f>
        <v>0.22800000000000001</v>
      </c>
      <c r="AJ3" s="51">
        <f t="shared" si="3"/>
        <v>1.7259600000000002</v>
      </c>
      <c r="AK3" s="51">
        <f t="shared" si="4"/>
        <v>10.626852307692308</v>
      </c>
      <c r="AL3" s="53">
        <v>0.1</v>
      </c>
      <c r="AM3" s="51">
        <f t="shared" si="5"/>
        <v>1.827</v>
      </c>
      <c r="AN3" s="38" t="s">
        <v>72</v>
      </c>
      <c r="AO3" s="53">
        <v>4.2000000000000003E-2</v>
      </c>
      <c r="AP3" s="51">
        <f t="shared" si="6"/>
        <v>0.76734000000000002</v>
      </c>
      <c r="AQ3" s="53">
        <v>0.06</v>
      </c>
      <c r="AR3" s="51">
        <f t="shared" si="7"/>
        <v>1.0961999999999998</v>
      </c>
      <c r="AS3" s="46">
        <v>2.5</v>
      </c>
      <c r="AT3" s="51">
        <f t="shared" si="8"/>
        <v>13.221192307692309</v>
      </c>
      <c r="AU3" s="51">
        <f t="shared" ref="AU3:AU4" si="14">IF(ISERROR(BA3*0.975),"",(BA3*0.975))</f>
        <v>17.81325</v>
      </c>
      <c r="AV3" s="54">
        <f t="shared" ref="AV3:AV4" si="15">IF(ISERROR((AU3-AT3)/AU3),"",(AU3-AT3)/AU3)</f>
        <v>0.25778887582601101</v>
      </c>
      <c r="AW3" s="51">
        <f t="shared" ref="AW3:AW4" si="16">IF(ISERROR(AK3+AM3+AP3+AR3),"",(AK3+AM3+AP3+AR3))</f>
        <v>14.317392307692309</v>
      </c>
      <c r="AX3" s="55">
        <f t="shared" si="9"/>
        <v>0.21634415393036074</v>
      </c>
      <c r="AY3" s="51">
        <f t="shared" ref="AY3:AY4" si="17">IF(ISERROR(AK3+AM3+AR3+AS3),"",(AK3+AM3+AR3+AS3))</f>
        <v>16.050052307692308</v>
      </c>
      <c r="AZ3" s="54">
        <f t="shared" si="10"/>
        <v>0.12150781019746533</v>
      </c>
      <c r="BA3" s="56">
        <v>18.27</v>
      </c>
      <c r="BB3" s="46"/>
      <c r="BC3" s="57">
        <v>59.99</v>
      </c>
      <c r="BD3" s="55">
        <f t="shared" ref="BD3:BD4" si="18">IF(ISERROR((BC3-BA3)/BC3),"",(BC3-BA3)/BC3)</f>
        <v>0.69544924154025667</v>
      </c>
      <c r="BE3" s="58">
        <f t="shared" ref="BE3:BE4" si="19">BF3*BA3</f>
        <v>57623.58</v>
      </c>
      <c r="BF3" s="59">
        <v>3154</v>
      </c>
      <c r="BG3" s="2"/>
      <c r="BH3" s="2"/>
    </row>
    <row r="4" spans="1:60" ht="87" customHeight="1" x14ac:dyDescent="0.25">
      <c r="A4" s="37">
        <v>6</v>
      </c>
      <c r="C4" s="39" t="s">
        <v>77</v>
      </c>
      <c r="D4" s="40" t="s">
        <v>59</v>
      </c>
      <c r="E4" s="40"/>
      <c r="F4" s="40" t="s">
        <v>60</v>
      </c>
      <c r="G4" s="39" t="s">
        <v>61</v>
      </c>
      <c r="H4" s="39" t="s">
        <v>62</v>
      </c>
      <c r="I4" s="39" t="s">
        <v>63</v>
      </c>
      <c r="J4" s="41" t="s">
        <v>64</v>
      </c>
      <c r="K4" s="42" t="s">
        <v>74</v>
      </c>
      <c r="L4" s="41" t="s">
        <v>78</v>
      </c>
      <c r="M4" s="39" t="s">
        <v>67</v>
      </c>
      <c r="N4" s="38"/>
      <c r="O4" s="38"/>
      <c r="P4" s="43" t="s">
        <v>79</v>
      </c>
      <c r="Q4" s="38"/>
      <c r="R4" s="38" t="s">
        <v>69</v>
      </c>
      <c r="S4" s="38"/>
      <c r="T4" s="38"/>
      <c r="U4" s="44"/>
      <c r="V4" s="45">
        <f>'[1]Cost 03 13 2026'!J20</f>
        <v>8.4700000000000006</v>
      </c>
      <c r="W4" s="46"/>
      <c r="X4" s="38" t="s">
        <v>70</v>
      </c>
      <c r="Y4" s="47">
        <v>40</v>
      </c>
      <c r="Z4" s="47">
        <v>62</v>
      </c>
      <c r="AA4" s="47">
        <v>32</v>
      </c>
      <c r="AB4" s="48">
        <v>5</v>
      </c>
      <c r="AC4" s="38">
        <v>2</v>
      </c>
      <c r="AD4" s="49">
        <f t="shared" si="0"/>
        <v>7.936E-2</v>
      </c>
      <c r="AE4" s="50">
        <f t="shared" si="1"/>
        <v>1638.1048387096773</v>
      </c>
      <c r="AF4" s="38">
        <f t="shared" si="12"/>
        <v>2670</v>
      </c>
      <c r="AG4" s="51">
        <f t="shared" si="2"/>
        <v>1.6299323076923078</v>
      </c>
      <c r="AH4" s="38" t="s">
        <v>71</v>
      </c>
      <c r="AI4" s="52">
        <f t="shared" si="13"/>
        <v>0.22800000000000001</v>
      </c>
      <c r="AJ4" s="51">
        <f t="shared" si="3"/>
        <v>1.9311600000000002</v>
      </c>
      <c r="AK4" s="51">
        <f t="shared" si="4"/>
        <v>12.031092307692308</v>
      </c>
      <c r="AL4" s="53">
        <v>0.1</v>
      </c>
      <c r="AM4" s="51">
        <f t="shared" si="5"/>
        <v>1.99</v>
      </c>
      <c r="AN4" s="38" t="s">
        <v>72</v>
      </c>
      <c r="AO4" s="53">
        <v>4.2000000000000003E-2</v>
      </c>
      <c r="AP4" s="51">
        <f t="shared" si="6"/>
        <v>0.83579999999999999</v>
      </c>
      <c r="AQ4" s="53">
        <v>0.06</v>
      </c>
      <c r="AR4" s="51">
        <f t="shared" si="7"/>
        <v>1.194</v>
      </c>
      <c r="AS4" s="46">
        <v>2.5</v>
      </c>
      <c r="AT4" s="51">
        <f t="shared" si="8"/>
        <v>14.856892307692309</v>
      </c>
      <c r="AU4" s="51">
        <f t="shared" si="14"/>
        <v>19.4025</v>
      </c>
      <c r="AV4" s="54">
        <f t="shared" si="15"/>
        <v>0.23427948420603997</v>
      </c>
      <c r="AW4" s="51">
        <f t="shared" si="16"/>
        <v>16.050892307692308</v>
      </c>
      <c r="AX4" s="55">
        <f t="shared" si="9"/>
        <v>0.19342249710088896</v>
      </c>
      <c r="AY4" s="51">
        <f t="shared" si="17"/>
        <v>17.715092307692309</v>
      </c>
      <c r="AZ4" s="54">
        <f t="shared" si="10"/>
        <v>0.10979435639737133</v>
      </c>
      <c r="BA4" s="56">
        <v>19.899999999999999</v>
      </c>
      <c r="BB4" s="46"/>
      <c r="BC4" s="57">
        <v>69.989999999999995</v>
      </c>
      <c r="BD4" s="55">
        <f t="shared" si="18"/>
        <v>0.71567366766680951</v>
      </c>
      <c r="BE4" s="58">
        <f t="shared" si="19"/>
        <v>33193.199999999997</v>
      </c>
      <c r="BF4" s="59">
        <v>1668</v>
      </c>
      <c r="BG4" s="2"/>
      <c r="BH4" s="2"/>
    </row>
  </sheetData>
  <sheetProtection insertRows="0" deleteRows="0" sort="0"/>
  <protectedRanges>
    <protectedRange sqref="B3 C3:G4 AW1:AZ1 AB3:AE3 AG3:AH3 AF3:AF4 AI3:AR4 P5:BA245 W2:X3 L5:N245 A5:J245 A2:A4 AB2:AR2 AT2:AZ4 BC2:BD245 Q2:T4 B2:G2 M2:N4 AS1" name="Range1"/>
    <protectedRange sqref="K2:K249" name="Range1_1"/>
    <protectedRange sqref="O2:O244" name="Range1_2"/>
    <protectedRange sqref="BB2:BB244" name="Range1_3"/>
    <protectedRange sqref="H2:I4" name="Range1_4"/>
    <protectedRange sqref="J2:J4" name="Range1_5"/>
    <protectedRange sqref="L2:L4" name="Range1_7"/>
    <protectedRange sqref="U2:U4" name="Range1_11"/>
    <protectedRange sqref="V2:V4" name="Range1_13"/>
    <protectedRange sqref="Y2:AA3" name="Range1_15"/>
    <protectedRange sqref="W4:X4 AB4:AE4 AG4:AH4" name="Range1_9"/>
    <protectedRange sqref="Y4:AA4" name="Range1_15_1"/>
  </protectedRanges>
  <phoneticPr fontId="2" type="noConversion"/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[1]ValueSelect!#REF!</xm:f>
          </x14:formula1>
          <xm:sqref>F2:F4</xm:sqref>
        </x14:dataValidation>
        <x14:dataValidation type="list" allowBlank="1" showInputMessage="1" showErrorMessage="1">
          <x14:formula1>
            <xm:f>[1]ValueSelect!#REF!</xm:f>
          </x14:formula1>
          <xm:sqref>E2:E4</xm:sqref>
        </x14:dataValidation>
        <x14:dataValidation type="list" allowBlank="1" showInputMessage="1" showErrorMessage="1">
          <x14:formula1>
            <xm:f>[1]Data!#REF!</xm:f>
          </x14:formula1>
          <xm:sqref>R2:R4</xm:sqref>
        </x14:dataValidation>
        <x14:dataValidation type="list" allowBlank="1" showInputMessage="1" showErrorMessage="1">
          <x14:formula1>
            <xm:f>[1]ValueSelect!#REF!</xm:f>
          </x14:formula1>
          <xm:sqref>D2:D4</xm:sqref>
        </x14:dataValidation>
        <x14:dataValidation type="list" allowBlank="1" showInputMessage="1" showErrorMessage="1">
          <x14:formula1>
            <xm:f>[1]Data!#REF!</xm:f>
          </x14:formula1>
          <xm:sqref>X2:X3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2026-03-16T02:38:43Z</dcterms:created>
  <dcterms:modified xsi:type="dcterms:W3CDTF">2026-03-16T02:39:23Z</dcterms:modified>
</cp:coreProperties>
</file>