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" i="1" l="1"/>
  <c r="AQ2" i="1"/>
  <c r="AO2" i="1"/>
  <c r="AJ2" i="1"/>
  <c r="AL2" i="1" s="1"/>
  <c r="AM2" i="1" s="1"/>
  <c r="AU2" i="1" l="1"/>
  <c r="AV2" i="1" s="1"/>
  <c r="AW2" i="1" s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C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F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G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H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I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<sst xmlns="http://schemas.openxmlformats.org/spreadsheetml/2006/main" count="78" uniqueCount="77">
  <si>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</si>
  <si>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</si>
  <si>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</si>
  <si>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</si>
  <si>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</si>
  <si>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</si>
  <si>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</si>
  <si>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</si>
  <si>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</si>
  <si>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</si>
  <si>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</si>
  <si>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</si>
  <si>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</si>
  <si>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</si>
  <si>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</si>
  <si>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</si>
  <si>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</si>
  <si>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</si>
  <si>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</si>
  <si>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</si>
  <si>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</si>
  <si>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</si>
  <si>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</si>
  <si>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</si>
  <si>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</si>
  <si>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</si>
  <si>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</si>
  <si>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</si>
  <si>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</si>
  <si>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</si>
  <si>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</si>
  <si>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</si>
  <si>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</si>
  <si>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</si>
  <si>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</si>
  <si>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- if 15% Tariff</t>
  </si>
  <si>
    <t>Original 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</si>
  <si>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</si>
  <si>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</si>
  <si>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</si>
  <si>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</si>
  <si>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</si>
  <si>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</si>
  <si>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</si>
  <si>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</si>
  <si>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</si>
  <si>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</si>
  <si>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</si>
  <si>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</si>
  <si>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- 3.19.3026</t>
  </si>
  <si>
    <t>HG counter</t>
  </si>
  <si>
    <t>JLA POE Price - 3.18.2026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</si>
  <si>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</si>
  <si>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</si>
  <si>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</si>
  <si>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</si>
  <si>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</si>
  <si>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</si>
  <si>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</si>
  <si>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</si>
  <si>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</si>
  <si>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</si>
  <si>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</si>
  <si>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</si>
  <si>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</si>
  <si>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 (Bath) 5%</t>
  </si>
  <si>
    <t>BATH ACCESSORIES</t>
  </si>
  <si>
    <t>Piece</t>
  </si>
  <si>
    <t>Normal</t>
  </si>
  <si>
    <t>Ceramic</t>
  </si>
  <si>
    <t>6912.00.5000</t>
  </si>
  <si>
    <t>5.9x3.94x4.4''</t>
  </si>
  <si>
    <t>Martha Stewart</t>
    <phoneticPr fontId="2" type="noConversion"/>
  </si>
  <si>
    <t>Cody</t>
  </si>
  <si>
    <t>Green</t>
    <phoneticPr fontId="2" type="noConversion"/>
  </si>
  <si>
    <t>2 HOLE Organizer</t>
    <phoneticPr fontId="2" type="noConversion"/>
  </si>
  <si>
    <t>MT71-0943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</si>
</sst>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\$#,##0.00"/>
    <numFmt numFmtId="177" formatCode="0.0"/>
    <numFmt numFmtId="178" formatCode="0.000"/>
    <numFmt numFmtId="179" formatCode="[$$-409]#,##0.00;\-[$$-409]#,##0.00"/>
    <numFmt numFmtId="181" formatCode="\$#,##0.00;&quot;-$&quot;#,##0.00"/>
    <numFmt numFmtId="183" formatCode="_(* #,##0_);_(* \(#,##0\);_(* \-??_);_(@_)"/>
    <numFmt numFmtId="184" formatCode="0.0_);[Red]\(0.0\)"/>
    <numFmt numFmtId="185" formatCode="0.0%"/>
    <numFmt numFmtId="186" formatCode="\$#,##0.00_);[Red]&quot;($&quot;#,##0.00\)"/>
    <numFmt numFmtId="187" formatCode="_([$$-409]* #,##0.00_);_([$$-409]* \(#,##0.00\);_([$$-409]* &quot;-&quot;??_);_(@_)"/>
    <numFmt numFmtId="188" formatCode="&quot;$&quot;#,##0.00"/>
    <numFmt numFmtId="189" formatCode="[$-409]d/mmm;@"/>
  </numFmts>
  <fonts count="14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Calibri"/>
      <family val="2"/>
    </font>
    <font>
      <sz val="10"/>
      <name val="Arial"/>
      <family val="2"/>
    </font>
    <font>
      <sz val="11"/>
      <color rgb="FFFF0000"/>
      <name val="Aptos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84E291"/>
      </patternFill>
    </fill>
    <fill>
      <patternFill patternType="solid">
        <fgColor theme="2"/>
        <bgColor rgb="FF84E291"/>
      </patternFill>
    </fill>
    <fill>
      <patternFill patternType="solid">
        <fgColor theme="2"/>
        <bgColor rgb="FFFBE3D6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187" fontId="10" fillId="0" borderId="0"/>
    <xf numFmtId="0" fontId="1" fillId="0" borderId="0"/>
    <xf numFmtId="0" fontId="1" fillId="0" borderId="0"/>
    <xf numFmtId="0" fontId="13" fillId="0" borderId="0">
      <alignment vertical="center"/>
    </xf>
  </cellStyleXfs>
  <cellXfs count="7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7" fillId="0" borderId="2" xfId="0" applyNumberFormat="1" applyFont="1" applyBorder="1" applyAlignment="1">
      <alignment wrapText="1"/>
    </xf>
    <xf numFmtId="2" fontId="8" fillId="0" borderId="2" xfId="0" applyNumberFormat="1" applyFont="1" applyBorder="1" applyAlignment="1">
      <alignment wrapText="1"/>
    </xf>
    <xf numFmtId="1" fontId="7" fillId="0" borderId="2" xfId="0" applyNumberFormat="1" applyFont="1" applyBorder="1" applyAlignment="1">
      <alignment wrapText="1"/>
    </xf>
    <xf numFmtId="176" fontId="7" fillId="0" borderId="2" xfId="0" applyNumberFormat="1" applyFont="1" applyBorder="1" applyAlignment="1">
      <alignment wrapText="1"/>
    </xf>
    <xf numFmtId="10" fontId="5" fillId="6" borderId="2" xfId="0" applyNumberFormat="1" applyFont="1" applyFill="1" applyBorder="1" applyAlignment="1">
      <alignment horizontal="center" wrapText="1"/>
    </xf>
    <xf numFmtId="176" fontId="7" fillId="4" borderId="2" xfId="0" applyNumberFormat="1" applyFont="1" applyFill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8" fillId="0" borderId="2" xfId="0" applyNumberFormat="1" applyFont="1" applyBorder="1" applyAlignment="1">
      <alignment wrapText="1"/>
    </xf>
    <xf numFmtId="176" fontId="7" fillId="2" borderId="2" xfId="0" applyNumberFormat="1" applyFont="1" applyFill="1" applyBorder="1" applyAlignment="1">
      <alignment wrapText="1"/>
    </xf>
    <xf numFmtId="10" fontId="7" fillId="2" borderId="2" xfId="0" applyNumberFormat="1" applyFont="1" applyFill="1" applyBorder="1" applyAlignment="1">
      <alignment wrapText="1"/>
    </xf>
    <xf numFmtId="176" fontId="8" fillId="7" borderId="2" xfId="0" applyNumberFormat="1" applyFont="1" applyFill="1" applyBorder="1" applyAlignment="1">
      <alignment wrapText="1"/>
    </xf>
    <xf numFmtId="176" fontId="8" fillId="8" borderId="2" xfId="0" applyNumberFormat="1" applyFont="1" applyFill="1" applyBorder="1" applyAlignment="1">
      <alignment wrapText="1"/>
    </xf>
    <xf numFmtId="176" fontId="5" fillId="2" borderId="2" xfId="0" applyNumberFormat="1" applyFont="1" applyFill="1" applyBorder="1" applyAlignment="1">
      <alignment horizontal="center" wrapText="1"/>
    </xf>
    <xf numFmtId="176" fontId="8" fillId="2" borderId="1" xfId="0" applyNumberFormat="1" applyFont="1" applyFill="1" applyBorder="1" applyAlignment="1">
      <alignment wrapText="1"/>
    </xf>
    <xf numFmtId="2" fontId="7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179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177" fontId="0" fillId="0" borderId="2" xfId="0" applyNumberFormat="1" applyBorder="1"/>
    <xf numFmtId="2" fontId="0" fillId="0" borderId="2" xfId="0" applyNumberFormat="1" applyBorder="1"/>
    <xf numFmtId="183" fontId="0" fillId="0" borderId="2" xfId="0" applyNumberFormat="1" applyBorder="1"/>
    <xf numFmtId="178" fontId="0" fillId="9" borderId="2" xfId="0" applyNumberFormat="1" applyFill="1" applyBorder="1"/>
    <xf numFmtId="1" fontId="0" fillId="9" borderId="2" xfId="0" applyNumberFormat="1" applyFill="1" applyBorder="1"/>
    <xf numFmtId="3" fontId="0" fillId="0" borderId="2" xfId="0" applyNumberFormat="1" applyBorder="1"/>
    <xf numFmtId="176" fontId="0" fillId="9" borderId="2" xfId="0" applyNumberFormat="1" applyFill="1" applyBorder="1"/>
    <xf numFmtId="185" fontId="0" fillId="6" borderId="2" xfId="0" applyNumberFormat="1" applyFill="1" applyBorder="1"/>
    <xf numFmtId="185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10" fontId="0" fillId="9" borderId="2" xfId="0" applyNumberFormat="1" applyFill="1" applyBorder="1"/>
    <xf numFmtId="186" fontId="0" fillId="0" borderId="2" xfId="0" applyNumberFormat="1" applyBorder="1"/>
    <xf numFmtId="0" fontId="9" fillId="11" borderId="2" xfId="0" applyFont="1" applyFill="1" applyBorder="1" applyAlignment="1">
      <alignment horizontal="center"/>
    </xf>
    <xf numFmtId="2" fontId="0" fillId="9" borderId="2" xfId="0" applyNumberFormat="1" applyFill="1" applyBorder="1"/>
    <xf numFmtId="0" fontId="1" fillId="12" borderId="2" xfId="0" applyFont="1" applyFill="1" applyBorder="1" applyAlignment="1">
      <alignment vertical="center"/>
    </xf>
    <xf numFmtId="0" fontId="0" fillId="13" borderId="3" xfId="0" applyFill="1" applyBorder="1" applyAlignment="1">
      <alignment horizontal="center"/>
    </xf>
    <xf numFmtId="184" fontId="1" fillId="0" borderId="2" xfId="1" applyNumberForma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wrapText="1" shrinkToFit="1"/>
    </xf>
    <xf numFmtId="186" fontId="12" fillId="10" borderId="2" xfId="0" applyNumberFormat="1" applyFont="1" applyFill="1" applyBorder="1" applyAlignment="1">
      <alignment horizontal="center"/>
    </xf>
    <xf numFmtId="186" fontId="12" fillId="14" borderId="2" xfId="0" applyNumberFormat="1" applyFont="1" applyFill="1" applyBorder="1" applyAlignment="1">
      <alignment horizontal="center"/>
    </xf>
    <xf numFmtId="188" fontId="0" fillId="0" borderId="0" xfId="0" applyNumberFormat="1" applyAlignment="1">
      <alignment wrapText="1"/>
    </xf>
    <xf numFmtId="0" fontId="1" fillId="13" borderId="2" xfId="0" applyFont="1" applyFill="1" applyBorder="1"/>
    <xf numFmtId="0" fontId="1" fillId="15" borderId="2" xfId="4" applyFill="1" applyBorder="1" applyAlignment="1">
      <alignment horizontal="left" vertical="center" wrapText="1"/>
    </xf>
    <xf numFmtId="0" fontId="0" fillId="13" borderId="2" xfId="0" applyFill="1" applyBorder="1" applyAlignment="1">
      <alignment wrapText="1"/>
    </xf>
    <xf numFmtId="181" fontId="4" fillId="13" borderId="1" xfId="0" applyNumberFormat="1" applyFont="1" applyFill="1" applyBorder="1"/>
    <xf numFmtId="186" fontId="12" fillId="13" borderId="2" xfId="0" applyNumberFormat="1" applyFont="1" applyFill="1" applyBorder="1" applyAlignment="1">
      <alignment horizontal="center"/>
    </xf>
    <xf numFmtId="176" fontId="4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6">
    <cellStyle name="Normal 2 2" xfId="3"/>
    <cellStyle name="Normal 3" xfId="1"/>
    <cellStyle name="Normal 5" xfId="4"/>
    <cellStyle name="常规" xfId="0" builtinId="0"/>
    <cellStyle name="常规 6 2" xfId="5"/>
    <cellStyle name="样式 1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2"/>
  <sheetViews>
    <sheetView tabSelected="1" topLeftCell="D1" zoomScale="99" zoomScaleNormal="99" workbookViewId="0">
      <selection activeCell="BO16" sqref="BO16"/>
    </sheetView>
  </sheetViews>
  <sheetFormatPr defaultColWidth="9.140625" defaultRowHeight="15"/>
  <cols>
    <col min="1" max="1" width="10.140625" style="1" customWidth="1"/>
    <col min="2" max="2" width="39.140625" style="2" customWidth="1"/>
    <col min="3" max="3" width="8.42578125" style="2" hidden="1" customWidth="1"/>
    <col min="4" max="4" width="15.140625" style="2" customWidth="1"/>
    <col min="5" max="5" width="27.140625" style="2" customWidth="1"/>
    <col min="6" max="6" width="19" style="2" customWidth="1"/>
    <col min="7" max="7" width="19.7109375" style="2" customWidth="1"/>
    <col min="8" max="8" width="31" style="2" customWidth="1"/>
    <col min="9" max="9" width="26.7109375" style="2" customWidth="1"/>
    <col min="10" max="10" width="16.5703125" style="2" customWidth="1"/>
    <col min="11" max="11" width="8.85546875" style="3" customWidth="1"/>
    <col min="12" max="12" width="19.140625" style="2" customWidth="1"/>
    <col min="13" max="13" width="13.28515625" style="2" customWidth="1"/>
    <col min="14" max="14" width="6.140625" style="2" customWidth="1"/>
    <col min="15" max="15" width="8.5703125" style="2" customWidth="1"/>
    <col min="16" max="16" width="12.42578125" style="2" customWidth="1"/>
    <col min="17" max="17" width="21.28515625" style="2" customWidth="1"/>
    <col min="18" max="18" width="8.85546875" style="2" customWidth="1"/>
    <col min="19" max="19" width="12.140625" style="69" customWidth="1"/>
    <col min="20" max="20" width="12.140625" style="2" customWidth="1"/>
    <col min="21" max="21" width="8.85546875" style="2" customWidth="1"/>
    <col min="22" max="27" width="8.85546875" style="70" customWidth="1"/>
    <col min="28" max="28" width="8.85546875" style="71" customWidth="1"/>
    <col min="29" max="29" width="8.85546875" style="72" customWidth="1"/>
    <col min="30" max="30" width="12.140625" style="73" customWidth="1"/>
    <col min="31" max="31" width="12.140625" style="71" customWidth="1"/>
    <col min="32" max="32" width="12.140625" style="72" customWidth="1"/>
    <col min="33" max="33" width="12.140625" style="2" customWidth="1"/>
    <col min="34" max="34" width="13.42578125" style="5" customWidth="1"/>
    <col min="35" max="35" width="16.7109375" style="2" customWidth="1"/>
    <col min="36" max="37" width="8.42578125" style="4" customWidth="1"/>
    <col min="38" max="38" width="9" style="5" customWidth="1"/>
    <col min="39" max="39" width="8.42578125" style="5" customWidth="1"/>
    <col min="40" max="40" width="7.85546875" style="4" customWidth="1"/>
    <col min="41" max="41" width="10.5703125" style="5" customWidth="1"/>
    <col min="42" max="42" width="8.140625" style="4" customWidth="1"/>
    <col min="43" max="44" width="9.28515625" style="5" customWidth="1"/>
    <col min="45" max="45" width="11.5703125" style="4" customWidth="1"/>
    <col min="46" max="46" width="10.85546875" style="5" customWidth="1"/>
    <col min="47" max="47" width="7.85546875" style="5" customWidth="1"/>
    <col min="48" max="48" width="9.5703125" style="5" customWidth="1"/>
    <col min="49" max="49" width="7.7109375" style="5" customWidth="1"/>
    <col min="50" max="53" width="12.140625" style="69" customWidth="1"/>
    <col min="54" max="55" width="9.140625" style="2" customWidth="1"/>
    <col min="56" max="56" width="10.140625" style="5" customWidth="1"/>
    <col min="57" max="57" width="9.140625" style="2"/>
    <col min="58" max="58" width="10.85546875" style="5" bestFit="1" customWidth="1"/>
    <col min="59" max="59" width="14" style="5" customWidth="1"/>
    <col min="60" max="60" width="11.85546875" style="5" hidden="1" customWidth="1"/>
    <col min="61" max="63" width="0" style="2" hidden="1" customWidth="1"/>
    <col min="64" max="64" width="20.85546875" style="2" hidden="1" customWidth="1"/>
    <col min="65" max="66" width="0" style="2" hidden="1" customWidth="1"/>
    <col min="67" max="67" width="15.42578125" style="2" customWidth="1"/>
    <col min="68" max="68" width="12.5703125" style="2" customWidth="1"/>
    <col min="69" max="16384" width="9.140625" style="2"/>
  </cols>
  <sheetData>
    <row r="1" spans="1:69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1" t="s">
        <v>36</v>
      </c>
      <c r="AL1" s="22" t="s">
        <v>37</v>
      </c>
      <c r="AM1" s="20" t="s">
        <v>38</v>
      </c>
      <c r="AN1" s="23" t="s">
        <v>39</v>
      </c>
      <c r="AO1" s="20" t="s">
        <v>40</v>
      </c>
      <c r="AP1" s="23" t="s">
        <v>41</v>
      </c>
      <c r="AQ1" s="20" t="s">
        <v>42</v>
      </c>
      <c r="AR1" s="24" t="s">
        <v>43</v>
      </c>
      <c r="AS1" s="23" t="s">
        <v>44</v>
      </c>
      <c r="AT1" s="20" t="s">
        <v>45</v>
      </c>
      <c r="AU1" s="20" t="s">
        <v>46</v>
      </c>
      <c r="AV1" s="25" t="s">
        <v>47</v>
      </c>
      <c r="AW1" s="26" t="s">
        <v>48</v>
      </c>
      <c r="AX1" s="27" t="s">
        <v>49</v>
      </c>
      <c r="AY1" s="27"/>
      <c r="AZ1" s="28" t="s">
        <v>50</v>
      </c>
      <c r="BA1" s="28" t="s">
        <v>51</v>
      </c>
      <c r="BB1" s="29" t="s">
        <v>52</v>
      </c>
      <c r="BC1" s="26" t="s">
        <v>53</v>
      </c>
      <c r="BD1" s="30" t="s">
        <v>54</v>
      </c>
      <c r="BE1" s="7" t="s">
        <v>55</v>
      </c>
      <c r="BF1" s="20" t="s">
        <v>56</v>
      </c>
      <c r="BG1" s="20" t="s">
        <v>57</v>
      </c>
      <c r="BH1" s="20" t="s">
        <v>58</v>
      </c>
      <c r="BI1" s="31" t="s">
        <v>59</v>
      </c>
      <c r="BJ1" s="32" t="s">
        <v>60</v>
      </c>
      <c r="BK1" s="32" t="s">
        <v>61</v>
      </c>
      <c r="BL1" s="33" t="s">
        <v>62</v>
      </c>
      <c r="BM1" s="33" t="s">
        <v>63</v>
      </c>
      <c r="BN1" s="33" t="s">
        <v>64</v>
      </c>
      <c r="BO1" s="33"/>
    </row>
    <row r="2" spans="1:69" ht="20.100000000000001" customHeight="1">
      <c r="A2" s="34"/>
      <c r="B2" s="58"/>
      <c r="C2" s="35"/>
      <c r="D2" s="38" t="s">
        <v>72</v>
      </c>
      <c r="E2" s="36" t="s">
        <v>65</v>
      </c>
      <c r="F2" s="35" t="s">
        <v>66</v>
      </c>
      <c r="G2" s="37" t="s">
        <v>73</v>
      </c>
      <c r="H2" s="64" t="s">
        <v>75</v>
      </c>
      <c r="I2" s="64" t="s">
        <v>75</v>
      </c>
      <c r="J2" s="39"/>
      <c r="K2" s="40" t="s">
        <v>69</v>
      </c>
      <c r="L2" s="65" t="s">
        <v>71</v>
      </c>
      <c r="M2" s="39" t="s">
        <v>74</v>
      </c>
      <c r="N2" s="35"/>
      <c r="O2" s="41"/>
      <c r="P2" s="57" t="s">
        <v>76</v>
      </c>
      <c r="Q2" s="66"/>
      <c r="R2" s="35" t="s">
        <v>67</v>
      </c>
      <c r="S2" s="67"/>
      <c r="T2" s="35" t="s">
        <v>68</v>
      </c>
      <c r="U2" s="35"/>
      <c r="V2" s="42"/>
      <c r="W2" s="42"/>
      <c r="X2" s="42"/>
      <c r="Y2" s="59">
        <v>12.2</v>
      </c>
      <c r="Z2" s="59">
        <v>12.2</v>
      </c>
      <c r="AA2" s="59">
        <v>38</v>
      </c>
      <c r="AB2" s="43">
        <v>5</v>
      </c>
      <c r="AC2" s="44">
        <v>1</v>
      </c>
      <c r="AD2" s="45"/>
      <c r="AE2" s="43"/>
      <c r="AF2" s="46"/>
      <c r="AG2" s="47"/>
      <c r="AH2" s="48"/>
      <c r="AI2" s="60" t="s">
        <v>70</v>
      </c>
      <c r="AJ2" s="49">
        <f t="shared" ref="AJ2" si="0">AK2+15%</f>
        <v>0.21</v>
      </c>
      <c r="AK2" s="50">
        <v>0.06</v>
      </c>
      <c r="AL2" s="48">
        <f t="shared" ref="AL2" si="1">IF(ISERROR(S2*AJ2),"",S2*AJ2)</f>
        <v>0</v>
      </c>
      <c r="AM2" s="48">
        <f t="shared" ref="AM2" si="2">IF(ISERROR(S2+AH2+AL2),"",S2+AH2+AL2)</f>
        <v>0</v>
      </c>
      <c r="AN2" s="51">
        <v>0.01</v>
      </c>
      <c r="AO2" s="48">
        <f t="shared" ref="AO2" si="3">IF(ISERROR(AX2*AN2),"",AX2*AN2)</f>
        <v>0</v>
      </c>
      <c r="AP2" s="51">
        <v>0.05</v>
      </c>
      <c r="AQ2" s="48">
        <f t="shared" ref="AQ2" si="4">IF(ISERROR(AX2*AP2),"",AX2*AP2)</f>
        <v>0</v>
      </c>
      <c r="AR2" s="52">
        <v>0</v>
      </c>
      <c r="AS2" s="51">
        <v>0</v>
      </c>
      <c r="AT2" s="48">
        <f t="shared" ref="AT2" si="5">IF(ISERROR(AX2*AS2),"",AX2*AS2)</f>
        <v>0</v>
      </c>
      <c r="AU2" s="48">
        <f t="shared" ref="AU2" si="6">IF(ISERROR(AO2+AQ2+AT2),"",AO2+AQ2+AT2)</f>
        <v>0</v>
      </c>
      <c r="AV2" s="48">
        <f t="shared" ref="AV2" si="7">IF(ISERROR(AM2+AU2),"",AM2+AU2)</f>
        <v>0</v>
      </c>
      <c r="AW2" s="53" t="str">
        <f t="shared" ref="AW2" si="8">IF(ISERROR((AX2-AV2)/AX2),"",(AX2-AV2)/AX2)</f>
        <v/>
      </c>
      <c r="AX2" s="68"/>
      <c r="AY2" s="62"/>
      <c r="AZ2" s="61"/>
      <c r="BA2" s="61"/>
      <c r="BB2" s="54"/>
      <c r="BC2" s="53"/>
      <c r="BD2" s="6"/>
      <c r="BE2" s="55"/>
      <c r="BF2" s="48"/>
      <c r="BG2" s="48"/>
      <c r="BH2" s="48"/>
      <c r="BI2" s="56"/>
      <c r="BJ2" s="35"/>
      <c r="BK2" s="35"/>
      <c r="BP2" s="63"/>
      <c r="BQ2" s="63"/>
    </row>
  </sheetData>
  <protectedRanges>
    <protectedRange sqref="L2" name="Range1_9_4"/>
    <protectedRange sqref="E2" name="Range1_8"/>
  </protectedRanges>
  <phoneticPr fontId="2" type="noConversion"/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2026-03-20T08:51:33Z</dcterms:created>
  <dcterms:modified xsi:type="dcterms:W3CDTF">2026-03-20T08:52:42Z</dcterms:modified>
</cp:coreProperties>
</file>