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4" i="1" l="1"/>
  <c r="BG4" i="1"/>
  <c r="BA4" i="1"/>
  <c r="AX4" i="1"/>
  <c r="AU4" i="1"/>
  <c r="AR4" i="1"/>
  <c r="AP4" i="1"/>
  <c r="AN4" i="1"/>
  <c r="AL4" i="1"/>
  <c r="BB4" i="1" s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AI3" i="1" s="1"/>
  <c r="T3" i="1"/>
  <c r="BJ2" i="1"/>
  <c r="BG2" i="1"/>
  <c r="BA2" i="1"/>
  <c r="AX2" i="1"/>
  <c r="AU2" i="1"/>
  <c r="AR2" i="1"/>
  <c r="AP2" i="1"/>
  <c r="AN2" i="1"/>
  <c r="AL2" i="1"/>
  <c r="AH2" i="1"/>
  <c r="AD2" i="1"/>
  <c r="AF2" i="1" s="1"/>
  <c r="AC2" i="1"/>
  <c r="U2" i="1"/>
  <c r="T2" i="1"/>
  <c r="AI2" i="1" l="1"/>
  <c r="AJ2" i="1"/>
  <c r="BB2" i="1"/>
  <c r="AJ3" i="1"/>
  <c r="AI4" i="1"/>
  <c r="BB3" i="1"/>
  <c r="AJ4" i="1"/>
  <c r="BC4" i="1" s="1"/>
  <c r="BC3" i="1" l="1"/>
  <c r="BC2" i="1"/>
  <c r="BD4" i="1"/>
  <c r="BI4" i="1"/>
  <c r="BD3" i="1"/>
  <c r="BI3" i="1"/>
  <c r="BD2" i="1" l="1"/>
  <c r="BI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<sst xmlns="http://schemas.openxmlformats.org/spreadsheetml/2006/main" count="107" uniqueCount="83">
  <si>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</si>
  <si>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</si>
  <si>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</si>
  <si>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</si>
  <si>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</si>
  <si>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</si>
  <si>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</si>
  <si>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</si>
  <si>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</si>
  <si>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</si>
  <si>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</si>
  <si>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</si>
  <si>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</si>
  <si>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</si>
  <si>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</si>
  <si>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</si>
  <si>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</si>
  <si>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</si>
  <si>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</si>
  <si>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</si>
  <si>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</si>
  <si>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</si>
  <si>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</si>
  <si>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</si>
  <si>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</si>
  <si>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</si>
  <si>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</si>
  <si>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</si>
  <si>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</si>
  <si>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</si>
  <si>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</si>
  <si>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</si>
  <si>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</si>
  <si>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</si>
  <si>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</si>
  <si>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</si>
  <si>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</si>
  <si>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</si>
  <si>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</si>
  <si>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</si>
  <si>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</si>
  <si>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</si>
  <si>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</si>
  <si>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</si>
  <si>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</si>
  <si>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</si>
  <si>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</si>
  <si>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</si>
  <si>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</si>
  <si>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</si>
  <si>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</si>
  <si>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</si>
  <si>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</si>
  <si>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</si>
  <si>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</si>
  <si>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</si>
  <si>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</si>
  <si>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</si>
  <si>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</si>
  <si>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</si>
  <si>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</si>
  <si>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</si>
  <si>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</si>
  <si>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</si>
  <si>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COMFORTER (SET)</t>
  </si>
  <si>
    <t>embossed MF</t>
  </si>
  <si>
    <r>
      <t xml:space="preserve">100% </t>
    </r>
    <r>
      <rPr>
        <sz val="11"/>
        <rFont val="Calibri"/>
        <family val="2"/>
      </rPr>
      <t>P</t>
    </r>
    <r>
      <rPr>
        <sz val="11"/>
        <rFont val="Calibri"/>
        <family val="2"/>
      </rPr>
      <t>olyester</t>
    </r>
    <r>
      <rPr>
        <sz val="11"/>
        <rFont val="Calibri"/>
        <family val="2"/>
      </rPr>
      <t xml:space="preserve"> </t>
    </r>
    <r>
      <rPr>
        <sz val="11"/>
        <rFont val="Calibri"/>
        <family val="2"/>
      </rPr>
      <t>230T Embossed Allergy Barrier DA Cmf</t>
    </r>
    <phoneticPr fontId="2" type="noConversion"/>
  </si>
  <si>
    <t>Emb Allergy DAC</t>
  </si>
  <si>
    <t>230T (75Dx150D/150x80) allergen barrier white Embossed; 12" Box quilted.  8Oz/Sq yd fiber Polyester filling (non-Bonded). Knife edge; wired VZB + inserts</t>
  </si>
  <si>
    <t>Shell: 100% polyester woven; Fill: 100% polyester</t>
    <phoneticPr fontId="2" type="noConversion"/>
  </si>
  <si>
    <t>63x86"</t>
  </si>
  <si>
    <t>white</t>
  </si>
  <si>
    <t>SH10-1107</t>
  </si>
  <si>
    <t>Piece</t>
  </si>
  <si>
    <t>Normal</t>
  </si>
  <si>
    <t>9404.40.9022</t>
  </si>
  <si>
    <t>royalty</t>
  </si>
  <si>
    <t>100% Polyester 230T Embossed Allergy Barrier DA Cmf</t>
    <phoneticPr fontId="2" type="noConversion"/>
  </si>
  <si>
    <t>Shell: 100% polyester woven; Fill: 100% polyester</t>
  </si>
  <si>
    <t>90x90"</t>
  </si>
  <si>
    <t>SH10-1108</t>
  </si>
  <si>
    <t>104x90"</t>
  </si>
  <si>
    <t>SH10-1109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</si>
</sst>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1" fillId="5" borderId="1" xfId="0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tup-RS%20Serta%20Emb%20Allergy%20DAC%2020tariff%20POE%20commi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O cost 11.24"/>
      <sheetName val="RS Aug26 proj"/>
      <sheetName val="ValueSelection"/>
      <sheetName val="Data"/>
    </sheetNames>
    <sheetDataSet>
      <sheetData sheetId="0"/>
      <sheetData sheetId="1"/>
      <sheetData sheetId="2">
        <row r="24">
          <cell r="G24">
            <v>6.54</v>
          </cell>
        </row>
        <row r="25">
          <cell r="G25">
            <v>8.32</v>
          </cell>
        </row>
        <row r="26">
          <cell r="G26">
            <v>9.39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4"/>
  <sheetViews>
    <sheetView tabSelected="1" workbookViewId="0">
      <selection activeCell="J7" sqref="J7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7.5703125" style="2" customWidth="1"/>
    <col min="8" max="9" width="7.42578125" style="2" customWidth="1"/>
    <col min="10" max="10" width="48.85546875" style="2" customWidth="1"/>
    <col min="11" max="11" width="11.140625" style="3" customWidth="1"/>
    <col min="12" max="12" width="8.28515625" style="2" customWidth="1"/>
    <col min="13" max="14" width="6.140625" style="2" customWidth="1"/>
    <col min="15" max="16" width="13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2" width="10" style="2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51" customHeight="1" x14ac:dyDescent="0.25">
      <c r="A2" s="40">
        <v>1</v>
      </c>
      <c r="B2" s="41"/>
      <c r="C2" s="41"/>
      <c r="D2" s="41" t="s">
        <v>62</v>
      </c>
      <c r="E2" s="41" t="s">
        <v>63</v>
      </c>
      <c r="F2" s="41" t="s">
        <v>64</v>
      </c>
      <c r="G2" s="41" t="s">
        <v>65</v>
      </c>
      <c r="H2" s="42" t="s">
        <v>66</v>
      </c>
      <c r="I2" s="41" t="s">
        <v>67</v>
      </c>
      <c r="J2" s="41" t="s">
        <v>68</v>
      </c>
      <c r="K2" s="43" t="s">
        <v>69</v>
      </c>
      <c r="L2" s="41" t="s">
        <v>70</v>
      </c>
      <c r="M2" s="41" t="s">
        <v>71</v>
      </c>
      <c r="N2" s="41"/>
      <c r="O2" s="44" t="s">
        <v>72</v>
      </c>
      <c r="P2" s="41"/>
      <c r="Q2" s="41" t="s">
        <v>73</v>
      </c>
      <c r="R2" s="45"/>
      <c r="S2" s="46">
        <v>7.8</v>
      </c>
      <c r="T2" s="47">
        <f>IF(ISERROR(R2/S2),"",R2/S2)</f>
        <v>0</v>
      </c>
      <c r="U2" s="48">
        <f>'[1]HZO cost 11.24'!G24</f>
        <v>6.54</v>
      </c>
      <c r="V2" s="12"/>
      <c r="W2" s="41" t="s">
        <v>74</v>
      </c>
      <c r="X2" s="49">
        <v>53</v>
      </c>
      <c r="Y2" s="49">
        <v>53</v>
      </c>
      <c r="Z2" s="49">
        <v>28</v>
      </c>
      <c r="AA2" s="46">
        <v>4</v>
      </c>
      <c r="AB2" s="50">
        <v>2</v>
      </c>
      <c r="AC2" s="51">
        <f>IF(X2="","",X2*Y2*Z2/1000000)</f>
        <v>7.8652E-2</v>
      </c>
      <c r="AD2" s="52">
        <f>IF(AB2="","",65/AC2*AB2)</f>
        <v>1652.8505314550171</v>
      </c>
      <c r="AE2" s="41">
        <v>2250</v>
      </c>
      <c r="AF2" s="53">
        <f>IF(ISERROR(AE2/AD2),"",AE2/AD2)</f>
        <v>1.3612846153846154</v>
      </c>
      <c r="AG2" s="41" t="s">
        <v>75</v>
      </c>
      <c r="AH2" s="54">
        <f>12.8%+20%</f>
        <v>0.32800000000000001</v>
      </c>
      <c r="AI2" s="53">
        <f>IF(ISERROR(U2*AH2),"",U2*AH2)</f>
        <v>2.1451199999999999</v>
      </c>
      <c r="AJ2" s="53">
        <f t="shared" ref="AJ2:AJ4" si="0">IF(ISERROR(U2+AF2+AI2),"",U2+AF2+AI2)</f>
        <v>10.046404615384615</v>
      </c>
      <c r="AK2" s="55">
        <v>0.01</v>
      </c>
      <c r="AL2" s="53">
        <f t="shared" ref="AL2:AL4" si="1">IF(ISERROR(BE2*AK2),"",BE2*AK2)</f>
        <v>0.13</v>
      </c>
      <c r="AM2" s="55">
        <v>0</v>
      </c>
      <c r="AN2" s="53">
        <f t="shared" ref="AN2:AN4" si="2">IF(ISERROR(BE2*AM2),"",BE2*AM2)</f>
        <v>0</v>
      </c>
      <c r="AO2" s="55">
        <v>0</v>
      </c>
      <c r="AP2" s="53">
        <f t="shared" ref="AP2:AP4" si="3">IF(ISERROR(BE2*AO2),"",BE2*AO2)</f>
        <v>0</v>
      </c>
      <c r="AQ2" s="55">
        <v>0</v>
      </c>
      <c r="AR2" s="53">
        <f>IF(ISERROR(BE2*AQ2),"",BE2*AQ2)</f>
        <v>0</v>
      </c>
      <c r="AS2" s="42" t="s">
        <v>76</v>
      </c>
      <c r="AT2" s="54">
        <v>0.06</v>
      </c>
      <c r="AU2" s="53">
        <f t="shared" ref="AU2:AU4" si="4">IF(ISERROR(BE2*AT2),"",BE2*AT2)</f>
        <v>0.78</v>
      </c>
      <c r="AV2" s="53">
        <v>0</v>
      </c>
      <c r="AW2" s="55">
        <v>0</v>
      </c>
      <c r="AX2" s="53">
        <f>IF(ISERROR(BE2*AW2),"",BE2*AW2)</f>
        <v>0</v>
      </c>
      <c r="AY2" s="53">
        <v>0</v>
      </c>
      <c r="AZ2" s="55">
        <v>0</v>
      </c>
      <c r="BA2" s="53">
        <f>IF(ISERROR(BE2*AZ2),"",BE2*AZ2)</f>
        <v>0</v>
      </c>
      <c r="BB2" s="53">
        <f t="shared" ref="BB2:BB4" si="5">IF(ISERROR(AL2+AN2+AP2+AU2),"",AL2+AN2+AP2+AU2)</f>
        <v>0.91</v>
      </c>
      <c r="BC2" s="53">
        <f t="shared" ref="BC2:BC4" si="6">IF(ISERROR(AJ2+BB2),"",AJ2+BB2)</f>
        <v>10.956404615384615</v>
      </c>
      <c r="BD2" s="56">
        <f t="shared" ref="BD2:BD4" si="7">IF(ISERROR((BE2-BC2)/BE2),"",(BE2-BC2)/BE2)</f>
        <v>0.15719964497041422</v>
      </c>
      <c r="BE2" s="57">
        <v>13</v>
      </c>
      <c r="BF2" s="12">
        <v>24.99</v>
      </c>
      <c r="BG2" s="56">
        <f>IF(ISERROR((BF2-BE2)/BF2),"",(BF2-BE2)/BF2)</f>
        <v>0.47979191676670663</v>
      </c>
      <c r="BH2" s="11">
        <v>900</v>
      </c>
      <c r="BI2" s="53">
        <f>IF(ISERROR(BC2*BH2),"",BC2*BH2)</f>
        <v>9860.7641538461539</v>
      </c>
      <c r="BJ2" s="53">
        <f>IF(ISERROR(BE2*BH2),"",BE2*BH2)</f>
        <v>11700</v>
      </c>
    </row>
    <row r="3" spans="1:62" ht="51" customHeight="1" x14ac:dyDescent="0.25">
      <c r="A3" s="40">
        <v>2</v>
      </c>
      <c r="B3" s="41"/>
      <c r="C3" s="41"/>
      <c r="D3" s="41" t="s">
        <v>62</v>
      </c>
      <c r="E3" s="41" t="s">
        <v>63</v>
      </c>
      <c r="F3" s="41" t="s">
        <v>64</v>
      </c>
      <c r="G3" s="41" t="s">
        <v>65</v>
      </c>
      <c r="H3" s="42" t="s">
        <v>77</v>
      </c>
      <c r="I3" s="41" t="s">
        <v>67</v>
      </c>
      <c r="J3" s="41" t="s">
        <v>68</v>
      </c>
      <c r="K3" s="43" t="s">
        <v>78</v>
      </c>
      <c r="L3" s="41" t="s">
        <v>79</v>
      </c>
      <c r="M3" s="41" t="s">
        <v>71</v>
      </c>
      <c r="N3" s="41"/>
      <c r="O3" s="44" t="s">
        <v>80</v>
      </c>
      <c r="P3" s="41"/>
      <c r="Q3" s="41" t="s">
        <v>73</v>
      </c>
      <c r="R3" s="45"/>
      <c r="S3" s="46">
        <v>7.8</v>
      </c>
      <c r="T3" s="47">
        <f t="shared" ref="T3:T4" si="8">IF(ISERROR(R3/S3),"",R3/S3)</f>
        <v>0</v>
      </c>
      <c r="U3" s="48">
        <f>'[1]HZO cost 11.24'!G25</f>
        <v>8.32</v>
      </c>
      <c r="V3" s="12"/>
      <c r="W3" s="41" t="s">
        <v>74</v>
      </c>
      <c r="X3" s="49">
        <v>53</v>
      </c>
      <c r="Y3" s="49">
        <v>53</v>
      </c>
      <c r="Z3" s="49">
        <v>36</v>
      </c>
      <c r="AA3" s="46">
        <v>4</v>
      </c>
      <c r="AB3" s="11">
        <v>2</v>
      </c>
      <c r="AC3" s="51">
        <f t="shared" ref="AC3:AC4" si="9">IF(X3="","",X3*Y3*Z3/1000000)</f>
        <v>0.10112400000000001</v>
      </c>
      <c r="AD3" s="52">
        <f t="shared" ref="AD3:AD4" si="10">IF(AB3="","",65/AC3*AB3)</f>
        <v>1285.5504133539021</v>
      </c>
      <c r="AE3" s="41">
        <v>2250</v>
      </c>
      <c r="AF3" s="53">
        <f t="shared" ref="AF3:AF4" si="11">IF(ISERROR(AE3/AD3),"",AE3/AD3)</f>
        <v>1.7502230769230771</v>
      </c>
      <c r="AG3" s="41" t="s">
        <v>75</v>
      </c>
      <c r="AH3" s="54">
        <f t="shared" ref="AH3:AH4" si="12">12.8%+20%</f>
        <v>0.32800000000000001</v>
      </c>
      <c r="AI3" s="53">
        <f>IF(ISERROR(U3*AH3),"",U3*AH3)</f>
        <v>2.7289600000000003</v>
      </c>
      <c r="AJ3" s="53">
        <f t="shared" si="0"/>
        <v>12.799183076923079</v>
      </c>
      <c r="AK3" s="55">
        <v>0.01</v>
      </c>
      <c r="AL3" s="53">
        <f t="shared" si="1"/>
        <v>0.157</v>
      </c>
      <c r="AM3" s="55">
        <v>0</v>
      </c>
      <c r="AN3" s="53">
        <f t="shared" si="2"/>
        <v>0</v>
      </c>
      <c r="AO3" s="55">
        <v>0</v>
      </c>
      <c r="AP3" s="53">
        <f t="shared" si="3"/>
        <v>0</v>
      </c>
      <c r="AQ3" s="55">
        <v>0</v>
      </c>
      <c r="AR3" s="53">
        <f t="shared" ref="AR3:AR4" si="13">IF(ISERROR(BE3*AQ3),"",BE3*AQ3)</f>
        <v>0</v>
      </c>
      <c r="AS3" s="42" t="s">
        <v>76</v>
      </c>
      <c r="AT3" s="54">
        <v>0.06</v>
      </c>
      <c r="AU3" s="53">
        <f t="shared" si="4"/>
        <v>0.94199999999999995</v>
      </c>
      <c r="AV3" s="53">
        <v>0</v>
      </c>
      <c r="AW3" s="55">
        <v>0</v>
      </c>
      <c r="AX3" s="53">
        <f t="shared" ref="AX3:AX4" si="14">IF(ISERROR(BE3*AW3),"",BE3*AW3)</f>
        <v>0</v>
      </c>
      <c r="AY3" s="53">
        <v>0</v>
      </c>
      <c r="AZ3" s="55">
        <v>0</v>
      </c>
      <c r="BA3" s="53">
        <f t="shared" ref="BA3:BA4" si="15">IF(ISERROR(BE3*AZ3),"",BE3*AZ3)</f>
        <v>0</v>
      </c>
      <c r="BB3" s="53">
        <f t="shared" si="5"/>
        <v>1.099</v>
      </c>
      <c r="BC3" s="53">
        <f t="shared" si="6"/>
        <v>13.898183076923079</v>
      </c>
      <c r="BD3" s="56">
        <f t="shared" si="7"/>
        <v>0.11476540911317964</v>
      </c>
      <c r="BE3" s="57">
        <v>15.7</v>
      </c>
      <c r="BF3" s="12">
        <v>29.99</v>
      </c>
      <c r="BG3" s="56">
        <f t="shared" ref="BG3:BG4" si="16">IF(ISERROR((BF3-BE3)/BF3),"",(BF3-BE3)/BF3)</f>
        <v>0.47649216405468492</v>
      </c>
      <c r="BH3" s="11">
        <v>900</v>
      </c>
      <c r="BI3" s="53">
        <f t="shared" ref="BI3:BI4" si="17">IF(ISERROR(BC3*BH3),"",BC3*BH3)</f>
        <v>12508.364769230771</v>
      </c>
      <c r="BJ3" s="53">
        <f t="shared" ref="BJ3:BJ4" si="18">IF(ISERROR(BE3*BH3),"",BE3*BH3)</f>
        <v>14130</v>
      </c>
    </row>
    <row r="4" spans="1:62" ht="51" customHeight="1" x14ac:dyDescent="0.25">
      <c r="A4" s="40">
        <v>3</v>
      </c>
      <c r="B4" s="41"/>
      <c r="C4" s="41"/>
      <c r="D4" s="41" t="s">
        <v>62</v>
      </c>
      <c r="E4" s="41" t="s">
        <v>63</v>
      </c>
      <c r="F4" s="41" t="s">
        <v>64</v>
      </c>
      <c r="G4" s="41" t="s">
        <v>65</v>
      </c>
      <c r="H4" s="42" t="s">
        <v>77</v>
      </c>
      <c r="I4" s="41" t="s">
        <v>67</v>
      </c>
      <c r="J4" s="41" t="s">
        <v>68</v>
      </c>
      <c r="K4" s="43" t="s">
        <v>78</v>
      </c>
      <c r="L4" s="41" t="s">
        <v>81</v>
      </c>
      <c r="M4" s="41" t="s">
        <v>71</v>
      </c>
      <c r="N4" s="41"/>
      <c r="O4" s="44" t="s">
        <v>82</v>
      </c>
      <c r="P4" s="41"/>
      <c r="Q4" s="41" t="s">
        <v>73</v>
      </c>
      <c r="R4" s="45"/>
      <c r="S4" s="46">
        <v>7.8</v>
      </c>
      <c r="T4" s="47">
        <f t="shared" si="8"/>
        <v>0</v>
      </c>
      <c r="U4" s="48">
        <f>'[1]HZO cost 11.24'!G26</f>
        <v>9.39</v>
      </c>
      <c r="V4" s="12"/>
      <c r="W4" s="41" t="s">
        <v>74</v>
      </c>
      <c r="X4" s="49">
        <v>53</v>
      </c>
      <c r="Y4" s="49">
        <v>53</v>
      </c>
      <c r="Z4" s="49">
        <v>40</v>
      </c>
      <c r="AA4" s="46">
        <v>4</v>
      </c>
      <c r="AB4" s="11">
        <v>2</v>
      </c>
      <c r="AC4" s="51">
        <f t="shared" si="9"/>
        <v>0.11236</v>
      </c>
      <c r="AD4" s="52">
        <f t="shared" si="10"/>
        <v>1156.9953720185119</v>
      </c>
      <c r="AE4" s="41">
        <v>2250</v>
      </c>
      <c r="AF4" s="53">
        <f t="shared" si="11"/>
        <v>1.9446923076923077</v>
      </c>
      <c r="AG4" s="41" t="s">
        <v>75</v>
      </c>
      <c r="AH4" s="54">
        <f t="shared" si="12"/>
        <v>0.32800000000000001</v>
      </c>
      <c r="AI4" s="53">
        <f t="shared" ref="AI4" si="19">IF(ISERROR(U4*AH4),"",U4*AH4)</f>
        <v>3.0799200000000004</v>
      </c>
      <c r="AJ4" s="53">
        <f t="shared" si="0"/>
        <v>14.414612307692309</v>
      </c>
      <c r="AK4" s="55">
        <v>0.01</v>
      </c>
      <c r="AL4" s="53">
        <f t="shared" si="1"/>
        <v>0.182</v>
      </c>
      <c r="AM4" s="55">
        <v>0</v>
      </c>
      <c r="AN4" s="53">
        <f t="shared" si="2"/>
        <v>0</v>
      </c>
      <c r="AO4" s="55">
        <v>0</v>
      </c>
      <c r="AP4" s="53">
        <f t="shared" si="3"/>
        <v>0</v>
      </c>
      <c r="AQ4" s="55">
        <v>0</v>
      </c>
      <c r="AR4" s="53">
        <f t="shared" si="13"/>
        <v>0</v>
      </c>
      <c r="AS4" s="42" t="s">
        <v>76</v>
      </c>
      <c r="AT4" s="54">
        <v>0.06</v>
      </c>
      <c r="AU4" s="53">
        <f t="shared" si="4"/>
        <v>1.0919999999999999</v>
      </c>
      <c r="AV4" s="53">
        <v>0</v>
      </c>
      <c r="AW4" s="55">
        <v>0</v>
      </c>
      <c r="AX4" s="53">
        <f t="shared" si="14"/>
        <v>0</v>
      </c>
      <c r="AY4" s="53">
        <v>0</v>
      </c>
      <c r="AZ4" s="55">
        <v>0</v>
      </c>
      <c r="BA4" s="53">
        <f t="shared" si="15"/>
        <v>0</v>
      </c>
      <c r="BB4" s="53">
        <f t="shared" si="5"/>
        <v>1.2739999999999998</v>
      </c>
      <c r="BC4" s="53">
        <f t="shared" si="6"/>
        <v>15.688612307692308</v>
      </c>
      <c r="BD4" s="56">
        <f t="shared" si="7"/>
        <v>0.13798833474218083</v>
      </c>
      <c r="BE4" s="57">
        <v>18.2</v>
      </c>
      <c r="BF4" s="12">
        <v>34.99</v>
      </c>
      <c r="BG4" s="56">
        <f t="shared" si="16"/>
        <v>0.4798513861103173</v>
      </c>
      <c r="BH4" s="11">
        <v>900</v>
      </c>
      <c r="BI4" s="53">
        <f t="shared" si="17"/>
        <v>14119.751076923078</v>
      </c>
      <c r="BJ4" s="53">
        <f t="shared" si="18"/>
        <v>16380</v>
      </c>
    </row>
  </sheetData>
  <sheetProtection insertRows="0" deleteRows="0" sort="0"/>
  <protectedRanges>
    <protectedRange sqref="L2:N4 BF2:BH4 AQ1:AR1 AV1 AY1 L5:BA241 A2:J241 P2:BD4" name="Range1"/>
    <protectedRange sqref="K2:K246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F2:F4</xm:sqref>
        </x14:dataValidation>
        <x14:dataValidation type="list" allowBlank="1" showInputMessage="1" showErrorMessage="1">
          <x14:formula1>
            <xm:f>[1]ValueSelection!#REF!</xm:f>
          </x14:formula1>
          <xm:sqref>E2:E4</xm:sqref>
        </x14:dataValidation>
        <x14:dataValidation type="list" allowBlank="1" showInputMessage="1" showErrorMessage="1">
          <x14:formula1>
            <xm:f>[1]Data!#REF!</xm:f>
          </x14:formula1>
          <xm:sqref>Q2:Q4</xm:sqref>
        </x14:dataValidation>
        <x14:dataValidation type="list" allowBlank="1" showInputMessage="1" showErrorMessage="1">
          <x14:formula1>
            <xm:f>[1]Data!#REF!</xm:f>
          </x14:formula1>
          <xm:sqref>W2:W4</xm:sqref>
        </x14:dataValidation>
        <x14:dataValidation type="list" allowBlank="1" showInputMessage="1" showErrorMessage="1">
          <x14:formula1>
            <xm:f>[1]ValueSelection!#REF!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2026-03-16T01:36:37Z</dcterms:created>
  <dcterms:modified xsi:type="dcterms:W3CDTF">2026-03-16T01:37:10Z</dcterms:modified>
</cp:coreProperties>
</file>