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activeTab="1"/>
  </bookViews>
  <sheets>
    <sheet name="Commitment" sheetId="7" r:id="rId1"/>
    <sheet name="Item" sheetId="8" r:id="rId2"/>
    <sheet name="CCD1107" sheetId="12" r:id="rId3"/>
    <sheet name="ValueSelection" sheetId="6" r:id="rId4"/>
    <sheet name="Data" sheetId="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4" hidden="1">Data!$B$1:$S$1</definedName>
    <definedName name="_xlnm._FilterDatabase" localSheetId="3" hidden="1">ValueSelection!$D$1:$L$294</definedName>
    <definedName name="a">#REF!</definedName>
    <definedName name="Acol">#REF!</definedName>
    <definedName name="AD" localSheetId="2">'[1]other data'!$T$2:$T$5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s">'[4]1-Import Product Data Sheet'!$X$2</definedName>
    <definedName name="ATotalsPos">#REF!</definedName>
    <definedName name="BASI">#REF!</definedName>
    <definedName name="BATH">#REF!</definedName>
    <definedName name="biab">'[5]BIAB OCT 00'!$A$5:$AB$70</definedName>
    <definedName name="bigidea">[6]Lists!$I$6:$I$29</definedName>
    <definedName name="BLK">#REF!</definedName>
    <definedName name="bluedec">'[5]BLUE DEC BED OCT 00'!$A$5:$AB$97</definedName>
    <definedName name="bluesheet">'[5]BLUE SHEETS OCT 00'!$A$5:$AC$150</definedName>
    <definedName name="Brand">'[7]1-Import Product Data Sheet'!$N$102:$N$144</definedName>
    <definedName name="Branded">[6]Lists!$F$6:$F$38</definedName>
    <definedName name="brands" localSheetId="2">'[1]other data'!$K$2:$K$48</definedName>
    <definedName name="brands">'[2]other data'!$K$2:$K$48</definedName>
    <definedName name="Calendar">[8]calendar!$A$1:$B$62</definedName>
    <definedName name="CATEGORY" localSheetId="2">[9]Sheet1!$DW$2:$DW$3</definedName>
    <definedName name="CATEGORY">[10]Sheet1!$DW$2:$DW$3</definedName>
    <definedName name="categoryfinal">'[11]Import Quote Sheet'!$A$90:$A$190</definedName>
    <definedName name="CG">[12]BL!$A$4:$A$874</definedName>
    <definedName name="chargeback" localSheetId="2">'[1]other data'!$B$2:$B$6</definedName>
    <definedName name="chargeback">'[2]other data'!$B$2:$B$6</definedName>
    <definedName name="close">#REF!</definedName>
    <definedName name="CLOSING">#REF!</definedName>
    <definedName name="cls">#REF!</definedName>
    <definedName name="Clust747">'[13]D. 747 Clusters'!$1:$1048576</definedName>
    <definedName name="clust748">'[13]D. 748 Clusters'!$1:$1048576</definedName>
    <definedName name="color">[6]Lists!$J$6:$J$29</definedName>
    <definedName name="COLOR_FAMILY">'[14]x-Lists'!$AB$2:$AB$18</definedName>
    <definedName name="colour" localSheetId="2">[9]Sheet1!$EH$2:$EH$3</definedName>
    <definedName name="colour">[10]Sheet1!$EH$2:$EH$3</definedName>
    <definedName name="CONCEPT1">'[15]concept dump sheet'!$A$3:$W$1852</definedName>
    <definedName name="corn">#REF!</definedName>
    <definedName name="CostCol">#REF!</definedName>
    <definedName name="countries" localSheetId="2">'[1]other data'!$I$3:$I$249</definedName>
    <definedName name="countries">'[2]other data'!$I$3:$I$249</definedName>
    <definedName name="Cycle">[6]Lists!$E$6:$E$30</definedName>
    <definedName name="data">[16]DATA!$D:$IV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[6]Lists!$L$6:$L$29</definedName>
    <definedName name="diffgrp" localSheetId="2">'[1]diff group head'!$A$2:$A$47</definedName>
    <definedName name="diffgrp">'[2]diff group head'!$A$2:$A$47</definedName>
    <definedName name="DIFFS" localSheetId="2">'[1]other data'!$AF$2:$AF$13</definedName>
    <definedName name="DIFFS">'[2]other data'!$AF$2:$AF$13</definedName>
    <definedName name="division">'[17]X-PORTS'!$K$4:$K$12</definedName>
    <definedName name="Exchange_Rate">[18]Costs!$J$11</definedName>
    <definedName name="FASHION">[19]LIST!$E$2:$E$7</definedName>
    <definedName name="finalports">'[11]Import Quote Sheet'!$B$90:$B$123</definedName>
    <definedName name="Flash">#REF!</definedName>
    <definedName name="foam" localSheetId="2">[9]Sheet1!$EC$2:$EC$3</definedName>
    <definedName name="foam">[10]Sheet1!$EC$2:$EC$3</definedName>
    <definedName name="FOBCostPerPiece">#REF!</definedName>
    <definedName name="fourdec">'[5]4 STAR DEC BED OCT 00'!$A$5:$AB$143</definedName>
    <definedName name="foursheet">'[5]4 STAR SHEETS OCT 00'!$A$5:$AC$190</definedName>
    <definedName name="freight" localSheetId="2">'[1]other data'!$AC$3:$AC$14</definedName>
    <definedName name="freight">'[2]other data'!$AC$3:$AC$14</definedName>
    <definedName name="FUR">#REF!</definedName>
    <definedName name="grid">[20]GRID!$C$6:$Q$17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 localSheetId="2">[1]hangers!$B$3:$B$42</definedName>
    <definedName name="HANGER">[2]hangers!$B$3:$B$42</definedName>
    <definedName name="hanger2" localSheetId="2">[1]hangers!$G$3:$G$42</definedName>
    <definedName name="hanger2">[2]hangers!$G$3:$G$42</definedName>
    <definedName name="INITIALBUY">[19]LIST!$G$2:$G$7</definedName>
    <definedName name="ITEMLIST">'[21]ITEM LIST'!$A$1:$H$850</definedName>
    <definedName name="juvenile">'[5]JUVENILE OCT 00'!$A$6:$AB$68</definedName>
    <definedName name="KD" localSheetId="2">[9]Sheet1!$DS$2:$DS$2</definedName>
    <definedName name="KD">[10]Sheet1!$DS$2:$DS$2</definedName>
    <definedName name="LGT">#REF!</definedName>
    <definedName name="LIFESTYLE">[19]LIST!$C$2:$C$7</definedName>
    <definedName name="LOCALIZATION__PRICEPOINT">'[14]x-Lists'!$Z$2:$Z$4</definedName>
    <definedName name="loctype" localSheetId="2">'[1]other data'!$BN$2:$BN$6</definedName>
    <definedName name="loctype">'[2]other data'!$BN$2:$BN$6</definedName>
    <definedName name="M" localSheetId="2">[9]Sheet1!$EA$2:$EA$3</definedName>
    <definedName name="M">[10]Sheet1!$EA$2:$EA$3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 localSheetId="2">'[1]other data'!$AN$2:$AN$6</definedName>
    <definedName name="ORDERTYPE">'[2]other data'!$AN$2:$AN$6</definedName>
    <definedName name="OTB" localSheetId="2">'[1]other data'!$R$2:$R$14</definedName>
    <definedName name="OTB">'[2]other data'!$R$2:$R$14</definedName>
    <definedName name="OwnedCol">#REF!</definedName>
    <definedName name="PACK" localSheetId="2">[9]Sheet1!$EE$2:$EE$3</definedName>
    <definedName name="PACK">[10]Sheet1!$EE$2:$EE$3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B">#REF!</definedName>
    <definedName name="po_type" localSheetId="2">'[1]other data'!$AU$2:$AU$11</definedName>
    <definedName name="po_type">'[2]other data'!$AU$2:$AU$11</definedName>
    <definedName name="PORT_IFF" localSheetId="2">[22]a!$A$10:$B$35</definedName>
    <definedName name="PORT_IFF">[23]a!$A$10:$B$35</definedName>
    <definedName name="ports">'[17]X-PORTS'!$D$4:$D$33</definedName>
    <definedName name="PortSeq">'[7]1-Import Product Data Sheet'!$U$2</definedName>
    <definedName name="PortSeqLCL">#REF!</definedName>
    <definedName name="POtype">#REF!</definedName>
    <definedName name="PrevBuy">'[7]1-Import Product Data Sheet'!$AR$26:$AR$27</definedName>
    <definedName name="PRICE">[19]LIST!$B$2:$B$6</definedName>
    <definedName name="ProfileDesc">#REF!</definedName>
    <definedName name="QSFOB" localSheetId="2">[24]Q1!$C$38</definedName>
    <definedName name="QSFOB">[25]Q1!$C$38</definedName>
    <definedName name="RateSeq">'[7]1-Import Product Data Sheet'!$X$2</definedName>
    <definedName name="RUG">#REF!</definedName>
    <definedName name="runnum" localSheetId="2">'[1]other data'!$BI$2:$BI$18</definedName>
    <definedName name="runnum">'[2]other data'!$BI$2:$BI$18</definedName>
    <definedName name="scalenum" localSheetId="2">'[1]other data'!$BG$2:$BG$18</definedName>
    <definedName name="scalenum">'[2]other data'!$BG$2:$BG$18</definedName>
    <definedName name="sheets">'[5]SHEETS OCT 00'!$A$6:$AC$102</definedName>
    <definedName name="SHET">#REF!</definedName>
    <definedName name="silverdec">'[5]SILVER DEC OCT 00'!$A$5:$AC$102</definedName>
    <definedName name="silversheet">'[5]SILVER SHEETS OCT 00'!$A$6:$AC$129</definedName>
    <definedName name="size1">#REF!</definedName>
    <definedName name="size1a">#REF!</definedName>
    <definedName name="SPECIAL" localSheetId="2">[1]comments!$B$3:$B$54</definedName>
    <definedName name="SPECIAL">[2]comments!$B$3:$B$54</definedName>
    <definedName name="ssn_code" localSheetId="2">'[1]other data'!$AQ$2:$AQ$110</definedName>
    <definedName name="ssn_code">'[2]other data'!$AQ$2:$AQ$110</definedName>
    <definedName name="ssn_phase" localSheetId="2">'[1]other data'!$AS$2:$AS$83</definedName>
    <definedName name="ssn_phase">'[2]other data'!$AS$2:$AS$83</definedName>
    <definedName name="StoreCount">#REF!</definedName>
    <definedName name="StoreGrid0">#REF!</definedName>
    <definedName name="stuff">#REF!</definedName>
    <definedName name="SUPPLIER" localSheetId="2">'[1]vendor info'!$A$4:$A$400</definedName>
    <definedName name="SUPPLIER">'[2]vendor info'!$A$4:$A$400</definedName>
    <definedName name="TargetCol">#REF!</definedName>
    <definedName name="TBJ" localSheetId="2">'[1]other data'!$AK$2:$AK$10</definedName>
    <definedName name="TBJ">'[2]other data'!$AK$2:$AK$10</definedName>
    <definedName name="TERMS" localSheetId="2">'[1]other data'!$P$2:$P$7</definedName>
    <definedName name="TERMS">'[2]other data'!$P$2:$P$7</definedName>
    <definedName name="THEME">'[14]x-Lists'!$AQ$2:$AQ$12</definedName>
    <definedName name="TICKET" localSheetId="2">[1]tickets!$B$3:$B$27</definedName>
    <definedName name="TICKET">[2]tickets!$B$3:$B$27</definedName>
    <definedName name="ticket2" localSheetId="2">[1]tickets!$G$3:$G$27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'[14]x-Lists'!$AR$2:$AR$23</definedName>
    <definedName name="UDA3A" localSheetId="2">'[1]other data'!$AY$2:$AY$4</definedName>
    <definedName name="UDA3A">'[2]other data'!$AY$2:$AY$4</definedName>
    <definedName name="UDA3B" localSheetId="2">'[1]other data'!$AZ$2:$AZ$6</definedName>
    <definedName name="UDA3B">'[2]other data'!$AZ$2:$AZ$6</definedName>
    <definedName name="UNIT" localSheetId="2">[9]Sheet1!$EF$2:$EF$3</definedName>
    <definedName name="UNIT">[10]Sheet1!$EF$2:$EF$3</definedName>
    <definedName name="upc" localSheetId="2">'[1]other data'!$AH$2:$AH$10</definedName>
    <definedName name="upc">'[2]other data'!$AH$2:$AH$10</definedName>
    <definedName name="UPC1A" localSheetId="2">'[1]other data'!$BD$2:$BD$5</definedName>
    <definedName name="UPC1A">'[2]other data'!$BD$2:$BD$5</definedName>
    <definedName name="UPC2A" localSheetId="2">'[1]other data'!$BF$2:$BF$5</definedName>
    <definedName name="UPC2A">'[2]other data'!$BF$2:$BF$5</definedName>
    <definedName name="User1Col">#REF!</definedName>
    <definedName name="User3Col">#REF!</definedName>
    <definedName name="USPORTS">'[17]X-PORTS'!$I$5:$I$7</definedName>
    <definedName name="VGAssign">#REF!</definedName>
    <definedName name="WAREHOUSE" localSheetId="2">'[1]other data'!$BL$2:$BL$24</definedName>
    <definedName name="WAREHOUSE">'[2]other data'!$BL$2:$BL$24</definedName>
    <definedName name="WIN">#REF!</definedName>
    <definedName name="wood" localSheetId="2">[9]Sheet1!$EG$2:$EG$3</definedName>
    <definedName name="wood">[10]Sheet1!$EG$2:$EG$3</definedName>
    <definedName name="World1">[6]Lists!$H$6:$H$29</definedName>
    <definedName name="wvu.MARK.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 localSheetId="2">'[1]other data'!$BB$2:$BB$5</definedName>
    <definedName name="YNE">'[2]other data'!$BB$2:$BB$5</definedName>
    <definedName name="YNES" localSheetId="2">'[1]other data'!$BR$2:$BR$6</definedName>
    <definedName name="YNES">'[2]other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6" i="12" l="1"/>
  <c r="Q85" i="12"/>
  <c r="Q84" i="12"/>
  <c r="Q83" i="12"/>
  <c r="Q82" i="12"/>
  <c r="Q81" i="12"/>
  <c r="Q80" i="12"/>
  <c r="Q79" i="12"/>
  <c r="Q78" i="12"/>
  <c r="Q77" i="12"/>
  <c r="Q76" i="12"/>
  <c r="Q75" i="12"/>
  <c r="Q74" i="12"/>
  <c r="Q73" i="12"/>
  <c r="Q72" i="12"/>
  <c r="Q71" i="12"/>
  <c r="Q70" i="12"/>
  <c r="Q69" i="12"/>
  <c r="I56" i="12"/>
  <c r="I55" i="12"/>
  <c r="I54" i="12"/>
  <c r="I53" i="12"/>
  <c r="I52" i="12"/>
  <c r="I51" i="12"/>
  <c r="Q50" i="12"/>
  <c r="N50" i="12"/>
  <c r="Q49" i="12"/>
  <c r="N49" i="12"/>
  <c r="Q48" i="12"/>
  <c r="N48" i="12"/>
  <c r="Q47" i="12"/>
  <c r="N47" i="12"/>
  <c r="Q46" i="12"/>
  <c r="N46" i="12"/>
  <c r="Q45" i="12"/>
  <c r="N45" i="12"/>
  <c r="Q44" i="12"/>
  <c r="N44" i="12"/>
  <c r="Q43" i="12"/>
  <c r="N43" i="12"/>
  <c r="Q42" i="12"/>
  <c r="N42" i="12"/>
  <c r="Q41" i="12"/>
  <c r="N41" i="12"/>
  <c r="Q40" i="12"/>
  <c r="N40" i="12"/>
  <c r="Q39" i="12"/>
  <c r="N39" i="12"/>
  <c r="Q38" i="12"/>
  <c r="M38" i="12"/>
  <c r="I38" i="12"/>
  <c r="Q37" i="12"/>
  <c r="M37" i="12"/>
  <c r="I37" i="12"/>
  <c r="Q36" i="12"/>
  <c r="M36" i="12"/>
  <c r="I36" i="12"/>
  <c r="Q35" i="12"/>
  <c r="M35" i="12"/>
  <c r="I35" i="12"/>
  <c r="Q34" i="12"/>
  <c r="M34" i="12"/>
  <c r="I34" i="12"/>
  <c r="Q33" i="12"/>
  <c r="M33" i="12"/>
  <c r="I33" i="12"/>
  <c r="Q32" i="12"/>
  <c r="M32" i="12"/>
  <c r="I32" i="12"/>
  <c r="Q31" i="12"/>
  <c r="M31" i="12"/>
  <c r="I31" i="12"/>
  <c r="Q30" i="12"/>
  <c r="M30" i="12"/>
  <c r="I30" i="12"/>
  <c r="Q29" i="12"/>
  <c r="M29" i="12"/>
  <c r="I29" i="12"/>
  <c r="Q28" i="12"/>
  <c r="M28" i="12"/>
  <c r="I28" i="12"/>
  <c r="Q27" i="12"/>
  <c r="M27" i="12"/>
  <c r="I27" i="12"/>
  <c r="Q26" i="12"/>
  <c r="N26" i="12"/>
  <c r="Q25" i="12"/>
  <c r="N25" i="12"/>
  <c r="Q24" i="12"/>
  <c r="N24" i="12"/>
  <c r="Q23" i="12"/>
  <c r="N23" i="12"/>
  <c r="Q22" i="12"/>
  <c r="N22" i="12"/>
  <c r="Q21" i="12"/>
  <c r="N21" i="12"/>
  <c r="Q20" i="12"/>
  <c r="N20" i="12"/>
  <c r="Q19" i="12"/>
  <c r="N19" i="12"/>
  <c r="Q18" i="12"/>
  <c r="M18" i="12"/>
  <c r="Q17" i="12"/>
  <c r="M17" i="12"/>
  <c r="Q16" i="12"/>
  <c r="M16" i="12"/>
  <c r="Q15" i="12"/>
  <c r="M15" i="12"/>
  <c r="Q14" i="12"/>
  <c r="M14" i="12"/>
  <c r="Q13" i="12"/>
  <c r="M13" i="12"/>
  <c r="Q12" i="12"/>
  <c r="M12" i="12"/>
  <c r="Q11" i="12"/>
  <c r="M11" i="12"/>
  <c r="Q10" i="12"/>
  <c r="M10" i="12"/>
  <c r="Q9" i="12"/>
  <c r="M9" i="12"/>
  <c r="Q8" i="12"/>
  <c r="M8" i="12"/>
  <c r="Q7" i="12"/>
  <c r="M7" i="12"/>
  <c r="Q6" i="12"/>
  <c r="M6" i="12"/>
  <c r="Q5" i="12"/>
  <c r="M5" i="12"/>
  <c r="Q4" i="12"/>
  <c r="M4" i="12"/>
  <c r="Q3" i="12"/>
  <c r="M3" i="12"/>
  <c r="I3" i="12"/>
  <c r="BL4" i="8"/>
  <c r="S6" i="8"/>
  <c r="S5" i="8"/>
  <c r="S4" i="8"/>
  <c r="S3" i="8"/>
  <c r="S2" i="8"/>
  <c r="D3" i="7" l="1"/>
  <c r="BL6" i="8"/>
  <c r="BH6" i="8"/>
  <c r="BB6" i="8"/>
  <c r="AY6" i="8"/>
  <c r="AV6" i="8"/>
  <c r="AS6" i="8"/>
  <c r="AQ6" i="8"/>
  <c r="AO6" i="8"/>
  <c r="AM6" i="8"/>
  <c r="AD6" i="8"/>
  <c r="AE6" i="8" s="1"/>
  <c r="AG6" i="8" s="1"/>
  <c r="AJ6" i="8"/>
  <c r="BL5" i="8"/>
  <c r="BH5" i="8"/>
  <c r="BB5" i="8"/>
  <c r="AY5" i="8"/>
  <c r="AV5" i="8"/>
  <c r="AS5" i="8"/>
  <c r="AQ5" i="8"/>
  <c r="AO5" i="8"/>
  <c r="AM5" i="8"/>
  <c r="AD5" i="8"/>
  <c r="AE5" i="8" s="1"/>
  <c r="AG5" i="8" s="1"/>
  <c r="AJ5" i="8"/>
  <c r="BH4" i="8"/>
  <c r="BB4" i="8"/>
  <c r="AY4" i="8"/>
  <c r="AV4" i="8"/>
  <c r="AS4" i="8"/>
  <c r="AQ4" i="8"/>
  <c r="AO4" i="8"/>
  <c r="AM4" i="8"/>
  <c r="AD4" i="8"/>
  <c r="AE4" i="8" s="1"/>
  <c r="AG4" i="8" s="1"/>
  <c r="AJ4" i="8"/>
  <c r="BL3" i="8"/>
  <c r="BH3" i="8"/>
  <c r="BB3" i="8"/>
  <c r="AY3" i="8"/>
  <c r="AV3" i="8"/>
  <c r="AS3" i="8"/>
  <c r="AQ3" i="8"/>
  <c r="AO3" i="8"/>
  <c r="AM3" i="8"/>
  <c r="AD3" i="8"/>
  <c r="AE3" i="8" s="1"/>
  <c r="AG3" i="8" s="1"/>
  <c r="AJ3" i="8"/>
  <c r="BL2" i="8"/>
  <c r="BH2" i="8"/>
  <c r="BB2" i="8"/>
  <c r="AY2" i="8"/>
  <c r="AV2" i="8"/>
  <c r="AS2" i="8"/>
  <c r="AQ2" i="8"/>
  <c r="AO2" i="8"/>
  <c r="AM2" i="8"/>
  <c r="AD2" i="8"/>
  <c r="AE2" i="8" s="1"/>
  <c r="AG2" i="8" s="1"/>
  <c r="AJ2" i="8"/>
  <c r="BC6" i="8" l="1"/>
  <c r="BC2" i="8"/>
  <c r="BC5" i="8"/>
  <c r="BC4" i="8"/>
  <c r="BC3" i="8"/>
  <c r="D8" i="7"/>
  <c r="AK6" i="8"/>
  <c r="BD6" i="8" s="1"/>
  <c r="BK6" i="8" s="1"/>
  <c r="AK5" i="8"/>
  <c r="AK4" i="8"/>
  <c r="AK2" i="8"/>
  <c r="AK3" i="8"/>
  <c r="BD5" i="8" l="1"/>
  <c r="BE5" i="8" s="1"/>
  <c r="BD4" i="8"/>
  <c r="BD2" i="8"/>
  <c r="BK2" i="8" s="1"/>
  <c r="BE6" i="8"/>
  <c r="BD3" i="8"/>
  <c r="BK3" i="8" s="1"/>
  <c r="BE4" i="8" l="1"/>
  <c r="BK4" i="8"/>
  <c r="BK5" i="8"/>
  <c r="BE2" i="8"/>
  <c r="BE3" i="8"/>
</calcChain>
</file>

<file path=xl/comments1.xml><?xml version="1.0" encoding="utf-8"?>
<comments xmlns="http://schemas.openxmlformats.org/spreadsheetml/2006/main">
  <authors>
    <author>Heather Zhu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ValueSelection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mm/dd/yyyy</t>
        </r>
      </text>
    </comment>
  </commentList>
</comments>
</file>

<file path=xl/comments2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<sst xmlns="http://schemas.openxmlformats.org/spreadsheetml/2006/main" count="1204" uniqueCount="906">
  <si>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</si>
  <si>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</si>
  <si>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</si>
  <si>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</si>
  <si>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</si>
  <si>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</si>
  <si>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</si>
  <si>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</si>
  <si>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</si>
  <si>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</si>
  <si>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</si>
  <si>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</si>
  <si>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</si>
  <si>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</si>
  <si>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</si>
  <si>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</si>
  <si>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</si>
  <si>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</si>
  <si>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</si>
  <si>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</si>
  <si>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</si>
  <si>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</si>
  <si>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</si>
  <si>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</si>
  <si>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</si>
  <si>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</si>
  <si>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</si>
  <si>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</si>
  <si>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</si>
  <si>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</si>
  <si>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</si>
  <si>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</si>
  <si>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</si>
  <si>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</si>
  <si>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</si>
  <si>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</si>
  <si>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</si>
  <si>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</si>
  <si>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</si>
  <si>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</si>
  <si>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</si>
  <si>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</si>
  <si>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</si>
  <si>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</si>
  <si>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</si>
  <si>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</si>
  <si>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</si>
  <si>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</si>
  <si>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</si>
  <si>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</si>
  <si>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</si>
  <si>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</si>
  <si>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</si>
  <si>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</si>
  <si>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</si>
  <si>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</si>
  <si>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</si>
  <si>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</si>
  <si>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</si>
  <si>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</si>
  <si>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</si>
  <si>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</si>
  <si>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</si>
  <si>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</si>
  <si>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</si>
  <si>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</si>
  <si>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</si>
  <si>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</si>
  <si>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</si>
  <si>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</si>
  <si>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</si>
  <si>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</si>
  <si>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</si>
  <si>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</si>
  <si>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</si>
  <si>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</si>
  <si>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</si>
  <si>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</si>
  <si>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</si>
  <si>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ALDI INC. (DI)</t>
  </si>
  <si>
    <t>Amazon Fulfillment Services (Domestic)</t>
  </si>
  <si>
    <t>AMAZONFBA</t>
  </si>
  <si>
    <t>Beall's Department Stores, Inc 02</t>
  </si>
  <si>
    <t>Belk Stores</t>
  </si>
  <si>
    <t>Burlington Coat Factory</t>
  </si>
  <si>
    <t>Canadian Marshalls</t>
  </si>
  <si>
    <t>Christmas Tree Shops Inc</t>
  </si>
  <si>
    <t>Costco Canada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</si>
  <si>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</si>
  <si>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</si>
  <si>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</si>
  <si>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</si>
  <si>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</si>
  <si>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</si>
  <si>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</si>
  <si>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</si>
  <si>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</si>
  <si>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</si>
  <si>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</si>
  <si>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</si>
  <si>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</si>
  <si>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</si>
  <si>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</si>
  <si>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</si>
  <si>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</si>
  <si>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</si>
  <si>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</si>
  <si>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</si>
  <si>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</si>
  <si>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</si>
  <si>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</si>
  <si>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Nexcom</t>
  </si>
  <si>
    <t>Olliix.com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</si>
  <si>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</si>
  <si>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</si>
  <si>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</si>
  <si>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</si>
  <si>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</si>
  <si>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</si>
  <si>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Kroger</t>
  </si>
  <si>
    <t>The Kroger Co. DI</t>
  </si>
  <si>
    <t>Tuesday Morning</t>
  </si>
  <si>
    <t>Wal-Mart Canada Corp. (DI)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</si>
  <si>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</si>
  <si>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</si>
  <si>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</si>
  <si>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</si>
  <si>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</si>
  <si>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</si>
  <si>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</si>
  <si>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</si>
  <si>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</si>
  <si>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</si>
  <si>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</si>
  <si>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</si>
  <si>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</si>
  <si>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</si>
  <si>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</si>
  <si>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</si>
  <si>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</si>
  <si>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PILLOWCASE(21)</t>
  </si>
  <si>
    <t>QUILT(14)</t>
  </si>
  <si>
    <t>SHEET/SHEET SET(20)</t>
  </si>
  <si>
    <t>THROW(50)</t>
  </si>
  <si>
    <t>THROW WRAP(58)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</si>
  <si>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</si>
  <si>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</si>
  <si>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</si>
  <si>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</si>
  <si>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</si>
  <si>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</si>
  <si>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</si>
  <si>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</si>
  <si>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Partially Compressed</t>
  </si>
  <si>
    <t>Improved Packaging</t>
  </si>
  <si>
    <t>Aldi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</si>
  <si>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</si>
  <si>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</si>
  <si>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</si>
  <si>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</si>
  <si>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</si>
  <si>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</si>
  <si>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</si>
  <si>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</si>
  <si>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</si>
  <si>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Giant Tiger</t>
  </si>
  <si>
    <t>Homegoods</t>
  </si>
  <si>
    <t>Lowe's</t>
  </si>
  <si>
    <t>Macy's</t>
  </si>
  <si>
    <t>Olliix</t>
  </si>
  <si>
    <t>AMAZON</t>
  </si>
  <si>
    <t>Seventh Avenue</t>
  </si>
  <si>
    <t>Zulily</t>
  </si>
  <si>
    <t>Ross</t>
  </si>
  <si>
    <t>ALDIDI</t>
  </si>
  <si>
    <t>Beallsstore</t>
  </si>
  <si>
    <t>BLK</t>
  </si>
  <si>
    <t>BLTNCOAT</t>
  </si>
  <si>
    <t>MarshallsCan</t>
  </si>
  <si>
    <t>CHRISTREE</t>
  </si>
  <si>
    <t>COSTCOCAN</t>
  </si>
  <si>
    <t>COSTCO</t>
  </si>
  <si>
    <t>COSTCOCANDI</t>
  </si>
  <si>
    <t>ddDiscount</t>
  </si>
  <si>
    <t>DLS</t>
  </si>
  <si>
    <t>DOLGEN-DI</t>
  </si>
  <si>
    <t>FAMDOLLAR</t>
  </si>
  <si>
    <t>FREDMEYER</t>
  </si>
  <si>
    <t>FREDMEYERDI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</si>
  <si>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</si>
  <si>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</si>
  <si>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</si>
  <si>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</si>
  <si>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</si>
  <si>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</si>
  <si>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</si>
  <si>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</si>
  <si>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LOWES</t>
  </si>
  <si>
    <t>MACYBKSTAGE</t>
  </si>
  <si>
    <t>MACY04</t>
  </si>
  <si>
    <t>MACY06</t>
  </si>
  <si>
    <t>MACY03</t>
  </si>
  <si>
    <t>MACY01</t>
  </si>
  <si>
    <t>MACY02</t>
  </si>
  <si>
    <t>NEX</t>
  </si>
  <si>
    <t>OLLIIX</t>
  </si>
  <si>
    <t>REDAPPLECA</t>
  </si>
  <si>
    <t>ROSSPOE</t>
  </si>
  <si>
    <t>ROSSPET</t>
  </si>
  <si>
    <t>SEVENAVE</t>
  </si>
  <si>
    <t>SLEEPNUMBER</t>
  </si>
  <si>
    <t>Stein Mart</t>
  </si>
  <si>
    <t>STEIN</t>
  </si>
  <si>
    <t>TARHEEL</t>
  </si>
  <si>
    <t>KROGER</t>
  </si>
  <si>
    <t>KROGERDI</t>
  </si>
  <si>
    <t>TUESMNG</t>
  </si>
  <si>
    <t>WALMART CANADA</t>
  </si>
  <si>
    <t>WALMART</t>
  </si>
  <si>
    <t>WALMART IMP.</t>
  </si>
  <si>
    <t>WALMART01</t>
  </si>
  <si>
    <t>WALMARTDS</t>
  </si>
  <si>
    <t>CASTLEGATE</t>
  </si>
  <si>
    <t>WINNERS</t>
  </si>
  <si>
    <t>JC Penney Catalog</t>
  </si>
  <si>
    <t>JCPCAT</t>
  </si>
  <si>
    <t>JC Penney Catalog (POE)</t>
  </si>
  <si>
    <t>JCPCATDI</t>
  </si>
  <si>
    <t>JC Penney Retail (POE)</t>
  </si>
  <si>
    <t>JCPRETDI</t>
  </si>
  <si>
    <t>JC Penney Retail</t>
  </si>
  <si>
    <t>JCPRET</t>
  </si>
  <si>
    <t>Macy's Military</t>
  </si>
  <si>
    <t>MACY05</t>
  </si>
  <si>
    <t>On Campus Marketing LLC</t>
  </si>
  <si>
    <t>OCM</t>
  </si>
  <si>
    <t>On Campus Marketing LLC POE</t>
  </si>
  <si>
    <t>OCMPOE</t>
  </si>
  <si>
    <t>Amazon</t>
  </si>
  <si>
    <t>Sleep Number</t>
  </si>
  <si>
    <t>Walmart</t>
  </si>
  <si>
    <t>Wayfair</t>
  </si>
  <si>
    <t>JC Penney</t>
  </si>
  <si>
    <t>On Campus Marketing</t>
  </si>
  <si>
    <t>Customer Code</t>
  </si>
  <si>
    <t>BASI</t>
  </si>
  <si>
    <t>Gordon Xie</t>
  </si>
  <si>
    <t>Jessie Sun</t>
  </si>
  <si>
    <t>Pauline Zhou</t>
  </si>
  <si>
    <t>William Wang</t>
  </si>
  <si>
    <t>Polly Pan</t>
  </si>
  <si>
    <t>Heated</t>
  </si>
  <si>
    <t>CUSHION/POUF(31)</t>
  </si>
  <si>
    <t>COSTCO01</t>
  </si>
  <si>
    <t>Costco.com</t>
  </si>
  <si>
    <t>ELEC MATT PAD(55)</t>
  </si>
  <si>
    <t>ELECT BLANKET(54)</t>
  </si>
  <si>
    <t>ELECTRIC QUILT(17)</t>
  </si>
  <si>
    <t>GIFT BOX(1A)</t>
  </si>
  <si>
    <t>DOLGEN</t>
  </si>
  <si>
    <t>Dollar General Corporation</t>
  </si>
  <si>
    <t>GIFT SET(59)</t>
  </si>
  <si>
    <t>FABRICMASTERDI</t>
  </si>
  <si>
    <t>FabricMaster Inc. (DI)</t>
  </si>
  <si>
    <t>FabricMaster</t>
  </si>
  <si>
    <t>HEATING PAD(60)</t>
  </si>
  <si>
    <t>FLEETFARM</t>
  </si>
  <si>
    <t>FLEET FARM</t>
  </si>
  <si>
    <t>Fleet Farm</t>
  </si>
  <si>
    <t>HHFBA</t>
  </si>
  <si>
    <t>HH HOLDING GLOBAL., LTD</t>
  </si>
  <si>
    <t>SLEEPING BAG(53)</t>
  </si>
  <si>
    <t>HOMEGOODS</t>
  </si>
  <si>
    <t>Homegoods Inc.</t>
  </si>
  <si>
    <t>TRAVEL BLANKET(52)</t>
  </si>
  <si>
    <t>HSN</t>
  </si>
  <si>
    <t>Home Shopping Network</t>
  </si>
  <si>
    <t>MARSHALLS</t>
  </si>
  <si>
    <t>Marshalls, Inc.</t>
  </si>
  <si>
    <t>MASON</t>
  </si>
  <si>
    <t>Mason Companies Inc.</t>
  </si>
  <si>
    <t>Mason Companies</t>
  </si>
  <si>
    <t>TJ MAXX</t>
  </si>
  <si>
    <t>TJMaxx Inc.</t>
  </si>
  <si>
    <t>ZOLAWHS</t>
  </si>
  <si>
    <t>Zola Inc.</t>
  </si>
  <si>
    <t>Zola</t>
  </si>
  <si>
    <t>ZULILY</t>
  </si>
  <si>
    <t>Zulily, Inc</t>
  </si>
  <si>
    <t>ASSORTMENT</t>
  </si>
  <si>
    <t>BED SKIRT&amp;SHAM</t>
  </si>
  <si>
    <t>BLANKET</t>
  </si>
  <si>
    <t>BODY PILLOWCASE</t>
  </si>
  <si>
    <t>COMFORTER (SET)</t>
  </si>
  <si>
    <t>COVERLET&amp;BEDSPREAD</t>
  </si>
  <si>
    <t>CUSHION/POUF</t>
  </si>
  <si>
    <t>DUVET&amp;DUVET SET</t>
  </si>
  <si>
    <t>ELEC MATT PAD</t>
  </si>
  <si>
    <t>ELECT BLANKET</t>
  </si>
  <si>
    <t>ELECTRIC QUILT</t>
  </si>
  <si>
    <t>FILLED BLANKET</t>
  </si>
  <si>
    <t>FILLED THROW</t>
  </si>
  <si>
    <t>GIFT BOX</t>
  </si>
  <si>
    <t>GIFT SET</t>
  </si>
  <si>
    <t>HEATING PAD</t>
  </si>
  <si>
    <t>MATT PAD/TOPPER</t>
  </si>
  <si>
    <t>NORMAL PILLOW</t>
  </si>
  <si>
    <t>PILLOWCASE</t>
  </si>
  <si>
    <t>PILLOWSET</t>
  </si>
  <si>
    <t>QUILT</t>
  </si>
  <si>
    <t>SHEET/SHEET SET</t>
  </si>
  <si>
    <t>SLEEPING BAG</t>
  </si>
  <si>
    <t>THROW WRAP</t>
  </si>
  <si>
    <t>THROW</t>
  </si>
  <si>
    <t>TRAVEL BLANKET</t>
  </si>
  <si>
    <t>Serta 5.5%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</si>
  <si>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</si>
  <si>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</si>
  <si>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</si>
  <si>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</si>
  <si>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</si>
  <si>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</si>
  <si>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</si>
  <si>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</si>
  <si>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</si>
  <si>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</si>
  <si>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</si>
  <si>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</si>
  <si>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</si>
  <si>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</si>
  <si>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</si>
  <si>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</si>
  <si>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</si>
  <si>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</si>
  <si>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</si>
  <si>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</si>
  <si>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</si>
  <si>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</si>
  <si>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</si>
  <si>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</si>
  <si>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</si>
  <si>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</si>
  <si>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</si>
  <si>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</si>
  <si>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</si>
  <si>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</si>
  <si>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</si>
  <si>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</si>
  <si>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</si>
  <si>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</si>
  <si>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</si>
  <si>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</si>
  <si>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</si>
  <si>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</si>
  <si>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</si>
  <si>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</si>
  <si>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</si>
  <si>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</si>
  <si>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</si>
  <si>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</si>
  <si>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</si>
  <si>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</si>
  <si>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</si>
  <si>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</si>
  <si>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</si>
  <si>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</si>
  <si>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</si>
  <si>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</si>
  <si>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</si>
  <si>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</si>
  <si>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</si>
  <si>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</si>
  <si>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</si>
  <si>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</si>
  <si>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</si>
  <si>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</si>
  <si>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</si>
  <si>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</si>
  <si>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</si>
  <si>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</si>
  <si>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</si>
  <si>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</si>
  <si>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GAMER SQUAD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</si>
  <si>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</si>
  <si>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</si>
  <si>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</si>
  <si>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</si>
  <si>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</si>
  <si>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</si>
  <si>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</si>
  <si>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</si>
  <si>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</si>
  <si>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</si>
  <si>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</si>
  <si>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</si>
  <si>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</si>
  <si>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</si>
  <si>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</si>
  <si>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</si>
  <si>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</si>
  <si>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</si>
  <si>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</si>
  <si>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</si>
  <si>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</si>
  <si>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</si>
  <si>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</si>
  <si>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</si>
  <si>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</si>
  <si>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</si>
  <si>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</si>
  <si>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</si>
  <si>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</si>
  <si>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</si>
  <si>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</si>
  <si>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</si>
  <si>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</si>
  <si>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</si>
  <si>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</si>
  <si>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</si>
  <si>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</si>
  <si>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</si>
  <si>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</si>
  <si>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</si>
  <si>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</si>
  <si>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</si>
  <si>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</si>
  <si>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</si>
  <si>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</si>
  <si>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</si>
  <si>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</si>
  <si>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</si>
  <si>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</si>
  <si>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</si>
  <si>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</si>
  <si>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</si>
  <si>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</si>
  <si>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</si>
  <si>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</si>
  <si>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</si>
  <si>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</si>
  <si>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</si>
  <si>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</si>
  <si>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</si>
  <si>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</si>
  <si>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</si>
  <si>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</si>
  <si>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Natori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</si>
  <si>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</si>
  <si>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</si>
  <si>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</si>
  <si>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</si>
  <si>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</si>
  <si>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</si>
  <si>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</si>
  <si>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</si>
  <si>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</si>
  <si>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</si>
  <si>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</si>
  <si>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</si>
  <si>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</si>
  <si>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</si>
  <si>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</si>
  <si>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</si>
  <si>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</si>
  <si>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</si>
  <si>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</si>
  <si>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</si>
  <si>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</si>
  <si>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</si>
  <si>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</si>
  <si>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</si>
  <si>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</si>
  <si>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</si>
  <si>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</si>
  <si>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</si>
  <si>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</si>
  <si>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</si>
  <si>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</si>
  <si>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</si>
  <si>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</si>
  <si>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</si>
  <si>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</si>
  <si>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</si>
  <si>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Target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</si>
  <si>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</si>
  <si>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</si>
  <si>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</si>
  <si>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</si>
  <si>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</si>
  <si>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</si>
  <si>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</si>
  <si>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</si>
  <si>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</si>
  <si>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</si>
  <si>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</si>
  <si>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</si>
  <si>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</si>
  <si>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</si>
  <si>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</si>
  <si>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</si>
  <si>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</si>
  <si>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</si>
  <si>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</si>
  <si>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</si>
  <si>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</si>
  <si>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</si>
  <si>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</si>
  <si>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</si>
  <si>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</si>
  <si>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</si>
  <si>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</si>
  <si>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</si>
  <si>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</si>
  <si>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</si>
  <si>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</si>
  <si>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</si>
  <si>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</si>
  <si>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</si>
  <si>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</si>
  <si>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</si>
  <si>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</si>
  <si>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</si>
  <si>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</si>
  <si>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</si>
  <si>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</si>
  <si>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</si>
  <si>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</si>
  <si>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</si>
  <si>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</si>
  <si>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</si>
  <si>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</si>
  <si>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</si>
  <si>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</si>
  <si>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</si>
  <si>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</si>
  <si>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</si>
  <si>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</si>
  <si>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</si>
  <si>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</si>
  <si>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</si>
  <si>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</si>
  <si>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</si>
  <si>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</si>
  <si>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</si>
  <si>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</si>
  <si>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</si>
  <si>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</si>
  <si>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</si>
  <si>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</si>
  <si>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</si>
  <si>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</si>
  <si>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</si>
  <si>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</si>
  <si>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</si>
  <si>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</si>
  <si>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</si>
  <si>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</si>
  <si>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</si>
  <si>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</si>
  <si>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</si>
  <si>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</si>
  <si>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</si>
  <si>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</si>
  <si>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</si>
  <si>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</si>
  <si>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</si>
  <si>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</si>
  <si>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</si>
  <si>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</si>
  <si>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</si>
  <si>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</si>
  <si>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</si>
  <si>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</si>
  <si>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</si>
  <si>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</si>
  <si>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</si>
  <si>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</si>
  <si>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</si>
  <si>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</si>
  <si>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SV2</t>
  </si>
  <si>
    <t>SV3</t>
  </si>
  <si>
    <t>WOD/SV2</t>
  </si>
  <si>
    <t>WOD/SV3</t>
  </si>
  <si>
    <t>POE</t>
  </si>
  <si>
    <t>Spain</t>
  </si>
  <si>
    <t>Basic-1</t>
  </si>
  <si>
    <t>Basic-2</t>
  </si>
  <si>
    <t>Basic-3</t>
  </si>
  <si>
    <t>Basic-5</t>
  </si>
  <si>
    <t>BOX-1</t>
  </si>
  <si>
    <t>India Office</t>
  </si>
  <si>
    <t>Pakistan Office</t>
  </si>
  <si>
    <t>Shanghai office-3</t>
  </si>
  <si>
    <t>Solution X</t>
  </si>
  <si>
    <t>AMKO EXPORTS</t>
  </si>
  <si>
    <t>AYOOB TEXTILE MILLS LTD</t>
  </si>
  <si>
    <t>CREATIVE TEXTILE MILLS PVT.LTD.</t>
  </si>
  <si>
    <t>GUL AHMED TEXTILES</t>
  </si>
  <si>
    <t>KOHINOOR TEXTILE MILLS LTD.</t>
  </si>
  <si>
    <t>ORIENT TEXTILE MILLS LTD.</t>
  </si>
  <si>
    <t>PAN OVERSEAS</t>
  </si>
  <si>
    <t>VIALMAN</t>
  </si>
  <si>
    <t>YUNUS TEXTILE MILLS</t>
  </si>
  <si>
    <t>上海梦洛施家居用品有限公司</t>
  </si>
  <si>
    <t>上海立远进出口有限公司</t>
  </si>
  <si>
    <t>乔威贸易有限公司</t>
  </si>
  <si>
    <t>六安市海洋羽绒制品有限公司</t>
  </si>
  <si>
    <t>南京奥盈纺织有限公司</t>
  </si>
  <si>
    <t>南京海聆梦家居有限公司</t>
  </si>
  <si>
    <t>南京美华纺织品有限公司</t>
  </si>
  <si>
    <t>南京豪天纺织品有限公司</t>
  </si>
  <si>
    <t>南通爱梵尼家用纺织品有限公司</t>
  </si>
  <si>
    <t>南通福嘉丽纺织品有限公司</t>
  </si>
  <si>
    <t>南通锦亿纺织品有限公司</t>
  </si>
  <si>
    <t>合肥艾特豪贸易有限公司</t>
  </si>
  <si>
    <t>嘉兴市维斯科海绵有限公司</t>
  </si>
  <si>
    <t>如皋市亿龙纺织制品有限公司</t>
  </si>
  <si>
    <t>宁波惠隆佳泰家居用品有限公司</t>
  </si>
  <si>
    <t>山东安琪尔生活科技有限公司</t>
  </si>
  <si>
    <t>山东舒达家居用品有限公司</t>
  </si>
  <si>
    <t>常州英诺威家居用品有限公司</t>
  </si>
  <si>
    <t>常熟市夏弘针织制造有限公司</t>
  </si>
  <si>
    <t>建德市耀欣针纺有限公司</t>
  </si>
  <si>
    <t>无锡万斯家居科技股份有限公司</t>
  </si>
  <si>
    <t>杭州森泊家用纺织品有限责任公司</t>
  </si>
  <si>
    <t>杭州羽春家纺有限公司</t>
  </si>
  <si>
    <t>杭州艺佳纺织品有限公司</t>
  </si>
  <si>
    <t>杭州金弘三鸟羽绒制品有限公司</t>
  </si>
  <si>
    <t>杭州露依尔纺织有限公司</t>
  </si>
  <si>
    <t>江苏优绵家居科技有限公司</t>
  </si>
  <si>
    <t>江苏依丽莱家纺有限公司</t>
  </si>
  <si>
    <t>江苏成卓健康科技有限公司</t>
  </si>
  <si>
    <t>江苏成卓健康科技有限公司滨海分公司</t>
  </si>
  <si>
    <t>江苏海聆梦家居科技有限公司</t>
  </si>
  <si>
    <t>河北高雅家居用品有限公司</t>
  </si>
  <si>
    <t>泰州尤尼森家居用品有限公司</t>
  </si>
  <si>
    <t>浙江万翔寝具制品有限公司</t>
  </si>
  <si>
    <t>浙江恒迪寝具有限公司</t>
  </si>
  <si>
    <t>浙江时光家纺有限公司</t>
  </si>
  <si>
    <t>浙江硕奇家纺用品有限公司</t>
  </si>
  <si>
    <t>浙江维斯科家居科技有限公司</t>
  </si>
  <si>
    <t>浙江绿萌健康科技股份有限公司绍兴袍江分公司</t>
  </si>
  <si>
    <t>浙江羽春家居股份有限公司</t>
  </si>
  <si>
    <t>浙江艺纺纺织品有限公司</t>
  </si>
  <si>
    <t>海聆梦家居股份有限公司</t>
  </si>
  <si>
    <t>苏州创越纺织品有限公司</t>
  </si>
  <si>
    <t>苏州工业园区华峰围巾厂</t>
  </si>
  <si>
    <t>苏州市亚文针纺织有限公司</t>
  </si>
  <si>
    <t>苏州金郁莱纺织品有限公司</t>
  </si>
  <si>
    <t>Xmas</t>
  </si>
  <si>
    <t>Program Size</t>
  </si>
  <si>
    <t>Super Big: ≥ 500K</t>
  </si>
  <si>
    <t>Big: 300K - 500K</t>
  </si>
  <si>
    <t>Medium: 150K -300K</t>
  </si>
  <si>
    <t>Small: &lt; 150K</t>
  </si>
  <si>
    <t>Markdown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</si>
  <si>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</si>
  <si>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</si>
  <si>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</si>
  <si>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</si>
  <si>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</si>
  <si>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</si>
  <si>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</si>
  <si>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</si>
  <si>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</si>
  <si>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</si>
  <si>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</si>
  <si>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</si>
  <si>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</si>
  <si>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</si>
  <si>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</si>
  <si>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</si>
  <si>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</si>
  <si>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</si>
  <si>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</si>
  <si>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</si>
  <si>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</si>
  <si>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</si>
  <si>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</si>
  <si>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</si>
  <si>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</si>
  <si>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</si>
  <si>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</si>
  <si>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</si>
  <si>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</si>
  <si>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</si>
  <si>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</si>
  <si>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</si>
  <si>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</si>
  <si>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</si>
  <si>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</si>
  <si>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</si>
  <si>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</si>
  <si>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</si>
  <si>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</si>
  <si>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Other Load Suggestions</t>
  </si>
  <si>
    <t>Notes</t>
  </si>
  <si>
    <t>Port of Discharge:</t>
  </si>
  <si>
    <t>Quote Sheet Template:</t>
  </si>
  <si>
    <t>Departure Port:</t>
  </si>
  <si>
    <t>Departure Port</t>
  </si>
  <si>
    <t>Karachi,Pakistan</t>
  </si>
  <si>
    <t>Nhava Sheva,India</t>
  </si>
  <si>
    <t>Ningbo,China</t>
  </si>
  <si>
    <t>Qingdao,China</t>
  </si>
  <si>
    <t>Shanghai,China</t>
  </si>
  <si>
    <t>Valencia,Spain</t>
  </si>
  <si>
    <t>Port of Discharge</t>
  </si>
  <si>
    <t>KRC</t>
  </si>
  <si>
    <t>LA</t>
  </si>
  <si>
    <t>NBO</t>
  </si>
  <si>
    <t>NJ</t>
  </si>
  <si>
    <t>NY</t>
  </si>
  <si>
    <t>OKL</t>
  </si>
  <si>
    <t>QDO</t>
  </si>
  <si>
    <t>SH</t>
  </si>
  <si>
    <t>2025 BASI BLK Walmart Domestic</t>
  </si>
  <si>
    <t>Red Apple Stores</t>
  </si>
  <si>
    <t>TJ Maxx</t>
  </si>
  <si>
    <t>Serta Sheep 5.5%</t>
  </si>
  <si>
    <t>N Natori Studio 5%</t>
  </si>
  <si>
    <t>Martha Stewart (Hard) 4%</t>
  </si>
  <si>
    <t>Martha Stewart (Hard) 7%</t>
  </si>
  <si>
    <t>Martha Stewart (Hard) 3%</t>
  </si>
  <si>
    <t>Sharper Image Heated 3%</t>
  </si>
  <si>
    <t>Sharper Image Heated 4%</t>
  </si>
  <si>
    <t>Sharper Image Heated 5%</t>
  </si>
  <si>
    <t>Sharper Image Nonheated 4%</t>
  </si>
  <si>
    <t>Sharper Image Nonheated 5%</t>
  </si>
  <si>
    <t>Beautyrest Black 6%</t>
  </si>
  <si>
    <t>Happy Halloween</t>
  </si>
  <si>
    <t>Spooky Halloween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</si>
  <si>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</si>
  <si>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</si>
  <si>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</si>
  <si>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</si>
  <si>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</si>
  <si>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</si>
  <si>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</si>
  <si>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</si>
  <si>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</si>
  <si>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</si>
  <si>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</si>
  <si>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</si>
  <si>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</si>
  <si>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</si>
  <si>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</si>
  <si>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</si>
  <si>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</si>
  <si>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</si>
  <si>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</si>
  <si>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</si>
  <si>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</si>
  <si>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</si>
  <si>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</si>
  <si>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</si>
  <si>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</si>
  <si>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</si>
  <si>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</si>
  <si>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</si>
  <si>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</si>
  <si>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</si>
  <si>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</si>
  <si>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</si>
  <si>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</si>
  <si>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</si>
  <si>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</si>
  <si>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</si>
  <si>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</si>
  <si>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</si>
  <si>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</si>
  <si>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</si>
  <si>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</si>
  <si>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</si>
  <si>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</si>
  <si>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</si>
  <si>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</si>
  <si>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</si>
  <si>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</si>
  <si>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</si>
  <si>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</si>
  <si>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</si>
  <si>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</si>
  <si>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</si>
  <si>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</si>
  <si>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</si>
  <si>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2025 BASI BLK Amazon 1P</t>
  </si>
  <si>
    <t>2025 BASI BLK DI</t>
  </si>
  <si>
    <t>2025 BASI BLK Domestic</t>
  </si>
  <si>
    <t>2025 BASI BLK JLA Ecomm</t>
  </si>
  <si>
    <t>2025 BASI BLK JLA Fixed Markup</t>
  </si>
  <si>
    <t>2025 BASI BLK POE</t>
  </si>
  <si>
    <t>2025 BASI BLK Walmart DI</t>
  </si>
  <si>
    <t xml:space="preserve">                                                                                  2025 BASI BLK POE Commitment Sheet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</si>
  <si>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</si>
  <si>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</si>
  <si>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</si>
  <si>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</si>
  <si>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</si>
  <si>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</si>
  <si>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</si>
  <si>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</si>
  <si>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</si>
  <si>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</si>
  <si>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</si>
  <si>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</si>
  <si>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</si>
  <si>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</si>
  <si>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Description-Short</t>
  </si>
  <si>
    <t>Unit of Measure</t>
  </si>
  <si>
    <t>Joseph Sadony</t>
  </si>
  <si>
    <t>Category (do not use)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</si>
  <si>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</si>
  <si>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</si>
  <si>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</si>
  <si>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</si>
  <si>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</si>
  <si>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ZPP (POE Shipments)</t>
  </si>
  <si>
    <t>Material-Short</t>
  </si>
  <si>
    <t>Compressed/Knocked Down</t>
  </si>
  <si>
    <t>Additional Customer</t>
  </si>
  <si>
    <t>Additional Customer Price</t>
  </si>
  <si>
    <t>Additional Customer Item#</t>
  </si>
  <si>
    <t>Ship To Location 1</t>
  </si>
  <si>
    <t>Ship To Location 2</t>
  </si>
  <si>
    <t>OPP Heated Throw</t>
  </si>
  <si>
    <t>OPP HeatedThrow</t>
  </si>
  <si>
    <t>Reversible Print Plush Heated Throw</t>
  </si>
  <si>
    <t>Plush Heated Throw</t>
  </si>
  <si>
    <t>180gsm Print Raschel to 180gsm Print Raschel
5 setting Controller
Print Box, Case Pack 2</t>
  </si>
  <si>
    <t>100% Polyester 180gsm Plush</t>
  </si>
  <si>
    <t>50x60"</t>
  </si>
  <si>
    <t>Descr.</t>
  </si>
  <si>
    <t>Construction</t>
  </si>
  <si>
    <t>Controller</t>
  </si>
  <si>
    <t>Size</t>
  </si>
  <si>
    <t xml:space="preserve">F25 Fty cost 不拆分价格 </t>
    <phoneticPr fontId="0" type="noConversion"/>
  </si>
  <si>
    <t>F25 Fty cost     毯体</t>
    <phoneticPr fontId="0" type="noConversion"/>
  </si>
  <si>
    <t>F25 Fty cost  控制器 13%</t>
    <phoneticPr fontId="0" type="noConversion"/>
  </si>
  <si>
    <t>F25 Fty cost  拆分价合并</t>
    <phoneticPr fontId="0" type="noConversion"/>
  </si>
  <si>
    <t xml:space="preserve">CZ Fty cost 不拆分价格 </t>
    <phoneticPr fontId="0" type="noConversion"/>
  </si>
  <si>
    <t>CZ Fty cost     毯体</t>
    <phoneticPr fontId="0" type="noConversion"/>
  </si>
  <si>
    <t xml:space="preserve">CZ Fty cost  控制器 </t>
    <phoneticPr fontId="0" type="noConversion"/>
  </si>
  <si>
    <t>CZ Fty cost  拆分价合并</t>
    <phoneticPr fontId="0" type="noConversion"/>
  </si>
  <si>
    <t xml:space="preserve">RP Fty cost 不拆分价格 </t>
    <phoneticPr fontId="0" type="noConversion"/>
  </si>
  <si>
    <t>RP Fty cost     毯体</t>
    <phoneticPr fontId="0" type="noConversion"/>
  </si>
  <si>
    <t>RP Fty cost  控制器</t>
    <phoneticPr fontId="0" type="noConversion"/>
  </si>
  <si>
    <t>RP Fty cost  拆分价合并</t>
    <phoneticPr fontId="0" type="noConversion"/>
  </si>
  <si>
    <t>CasePack</t>
  </si>
  <si>
    <r>
      <rPr>
        <sz val="9"/>
        <color rgb="FFFF0000"/>
        <rFont val="华文细黑"/>
        <family val="3"/>
        <charset val="134"/>
      </rPr>
      <t>Print box</t>
    </r>
    <r>
      <rPr>
        <sz val="9"/>
        <color theme="1"/>
        <rFont val="华文细黑"/>
        <family val="3"/>
        <charset val="134"/>
      </rPr>
      <t xml:space="preserve"> dimesion(inch)</t>
    </r>
  </si>
  <si>
    <t>Carton dimension(cm)</t>
  </si>
  <si>
    <t>L</t>
  </si>
  <si>
    <t>W</t>
  </si>
  <si>
    <t>H</t>
  </si>
  <si>
    <t>180gsm 印花珊瑚绒 to 180gsm 印花珊瑚绒</t>
  </si>
  <si>
    <t>Fty controller       5 setting</t>
  </si>
  <si>
    <t xml:space="preserve">Print Box </t>
  </si>
  <si>
    <t>50*60”</t>
  </si>
  <si>
    <t>200gsm 提花法兰绒 to 180gsm 印花法兰绒</t>
  </si>
  <si>
    <t>200gsm 抽条法兰绒 to 180gsm 印花法兰绒</t>
  </si>
  <si>
    <t>200gsm 3D压花法兰绒 to 180gsm 印花法兰绒</t>
  </si>
  <si>
    <t>Regular heated throw</t>
  </si>
  <si>
    <t>200gsm印花法兰绒 to 200gsm 羊羔毛</t>
  </si>
  <si>
    <t>Fty controller soft button</t>
  </si>
  <si>
    <t>50*70”</t>
  </si>
  <si>
    <t>200gsm 提花法兰绒 to 200gsm 羊羔毛</t>
  </si>
  <si>
    <t>200gsm 抽条法兰绒 to 200gsm 羊羔毛</t>
  </si>
  <si>
    <t>200gsm 3D压花法兰绒 to 200gsm 羊羔毛</t>
  </si>
  <si>
    <t>OPP heated Blanket</t>
  </si>
  <si>
    <t>180gsm 印花珊瑚绒 to 180gsm 素色珊瑚绒</t>
  </si>
  <si>
    <t>Fty controller     10 setting</t>
  </si>
  <si>
    <t xml:space="preserve">	62X84"</t>
  </si>
  <si>
    <t>80X84"</t>
  </si>
  <si>
    <t xml:space="preserve">	84X90"</t>
  </si>
  <si>
    <t xml:space="preserve">	100X90"</t>
  </si>
  <si>
    <t>180gsm 素色珊瑚绒 to 180gsm 素色珊瑚绒</t>
  </si>
  <si>
    <t>Fty controller     时钟款控制器</t>
  </si>
  <si>
    <t>Regular Heated Blanket</t>
  </si>
  <si>
    <t>200gsm 印花法兰绒 to 200gsm 羊羔毛</t>
  </si>
  <si>
    <t>200gsm素色法兰绒 to 200gsm 羊羔毛</t>
  </si>
  <si>
    <t>260gsm素色单面烂花法兰绒 to 200gsm 羊羔毛</t>
  </si>
  <si>
    <t xml:space="preserve">heated mattress pad </t>
  </si>
  <si>
    <r>
      <rPr>
        <sz val="9"/>
        <color theme="1"/>
        <rFont val="华文细黑"/>
        <family val="3"/>
        <charset val="134"/>
      </rPr>
      <t xml:space="preserve">正面：85gsm 桃皮绒3M moisture+5oz/d2 无胶棉绗缝，背面：两层50gsm 水刺无纺布做绗缝管道。 </t>
    </r>
    <r>
      <rPr>
        <sz val="9"/>
        <color rgb="FFFF0000"/>
        <rFont val="华文细黑"/>
        <family val="3"/>
        <charset val="134"/>
      </rPr>
      <t>绗缝有方向</t>
    </r>
  </si>
  <si>
    <t xml:space="preserve"> JLA 5 setting Controller</t>
  </si>
  <si>
    <t>39"x75+15"</t>
  </si>
  <si>
    <t>39"x80+15"</t>
  </si>
  <si>
    <t>54"x75+15"</t>
  </si>
  <si>
    <t>60"x80+15"</t>
  </si>
  <si>
    <t>78"x80+15"</t>
  </si>
  <si>
    <t>72"x84+15"</t>
  </si>
  <si>
    <t>heated mattress pad</t>
  </si>
  <si>
    <r>
      <rPr>
        <sz val="9"/>
        <color theme="1"/>
        <rFont val="华文细黑"/>
        <family val="3"/>
        <charset val="134"/>
      </rPr>
      <t>正面：85gsm 桃皮绒3M moisture+5oz/d2 无胶棉绗缝，背面：两层50gsm 水刺无纺布做绗缝管道。裙边：90gsm全涤经编弹力布，</t>
    </r>
    <r>
      <rPr>
        <sz val="9"/>
        <color rgb="FFFF0000"/>
        <rFont val="华文细黑"/>
        <family val="3"/>
        <charset val="134"/>
      </rPr>
      <t>绗缝有方向</t>
    </r>
  </si>
  <si>
    <t>正面380gsm空气层凉感,背面200gsm无胶棉＋50gsm水刺无纺布, 裙边：90gsm全涤经编弹力布</t>
    <phoneticPr fontId="0" type="noConversion"/>
  </si>
  <si>
    <t>6301.10.0000</t>
  </si>
  <si>
    <t>Roylaty</t>
  </si>
  <si>
    <t>Roylaty%</t>
  </si>
  <si>
    <t>Blue Plaid</t>
  </si>
  <si>
    <t>Taupe Plaid to Ogee</t>
  </si>
  <si>
    <t>Red Plaid</t>
  </si>
  <si>
    <t>Aqua Snowflake</t>
  </si>
  <si>
    <t>Gray Fair Isle</t>
  </si>
  <si>
    <t>BR54-5441</t>
    <phoneticPr fontId="40" type="noConversion"/>
  </si>
  <si>
    <t>BR54-5442</t>
  </si>
  <si>
    <t>BR54-5443</t>
  </si>
  <si>
    <t>BR54-5444</t>
  </si>
  <si>
    <t>BR54-5445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</si>
</sst>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81]#,##0.00_);[Red]\([$$-481]#,##0.00\)"/>
    <numFmt numFmtId="182" formatCode="_ [$¥-804]* #,##0.00_ ;_ [$¥-804]* \-#,##0.00_ ;_ [$¥-804]* &quot;-&quot;??_ ;_ @_ "/>
    <numFmt numFmtId="183" formatCode="[$$-409]#,##0.00;\-[$$-409]#,##0.00"/>
    <numFmt numFmtId="184" formatCode="[$$-409]#,##0.000_ ;\-[$$-409]#,##0.000\ "/>
    <numFmt numFmtId="185" formatCode="\$#,##0.00;\-\$#,##0.00"/>
  </numFmts>
  <fonts count="4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8"/>
      <name val="Calibri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1"/>
      <scheme val="minor"/>
    </font>
    <font>
      <sz val="9"/>
      <color theme="1"/>
      <name val="华文细黑"/>
      <family val="3"/>
      <charset val="134"/>
    </font>
    <font>
      <sz val="9"/>
      <name val="华文细黑"/>
      <family val="3"/>
      <charset val="134"/>
    </font>
    <font>
      <sz val="9"/>
      <color rgb="FFFF0000"/>
      <name val="华文细黑"/>
      <family val="3"/>
      <charset val="134"/>
    </font>
    <font>
      <sz val="9"/>
      <color theme="1"/>
      <name val="华文细黑"/>
      <family val="3"/>
      <charset val="134"/>
    </font>
    <font>
      <sz val="12"/>
      <name val="宋体"/>
      <family val="3"/>
      <charset val="134"/>
    </font>
    <font>
      <sz val="9"/>
      <name val="华文细黑"/>
      <family val="3"/>
      <charset val="134"/>
    </font>
    <font>
      <sz val="11"/>
      <name val="等线"/>
      <family val="1"/>
      <scheme val="minor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176" fontId="31" fillId="0" borderId="0" applyFont="0" applyFill="0" applyBorder="0" applyAlignment="0" applyProtection="0"/>
    <xf numFmtId="181" fontId="29" fillId="0" borderId="0"/>
    <xf numFmtId="183" fontId="5" fillId="0" borderId="0"/>
    <xf numFmtId="0" fontId="29" fillId="0" borderId="0">
      <alignment vertical="center"/>
    </xf>
    <xf numFmtId="0" fontId="2" fillId="0" borderId="0"/>
    <xf numFmtId="184" fontId="31" fillId="0" borderId="0"/>
    <xf numFmtId="184" fontId="5" fillId="0" borderId="0"/>
    <xf numFmtId="184" fontId="5" fillId="0" borderId="0"/>
    <xf numFmtId="184" fontId="5" fillId="0" borderId="0"/>
    <xf numFmtId="184" fontId="4" fillId="0" borderId="0"/>
    <xf numFmtId="9" fontId="4" fillId="0" borderId="0" applyFont="0" applyFill="0" applyBorder="0" applyAlignment="0" applyProtection="0"/>
    <xf numFmtId="184" fontId="29" fillId="0" borderId="0"/>
    <xf numFmtId="176" fontId="4" fillId="0" borderId="0" applyFont="0" applyFill="0" applyBorder="0" applyAlignment="0" applyProtection="0"/>
    <xf numFmtId="184" fontId="29" fillId="0" borderId="0"/>
    <xf numFmtId="184" fontId="5" fillId="0" borderId="0"/>
    <xf numFmtId="184" fontId="29" fillId="0" borderId="0">
      <alignment vertical="center"/>
    </xf>
    <xf numFmtId="184" fontId="1" fillId="0" borderId="0"/>
    <xf numFmtId="184" fontId="4" fillId="0" borderId="0"/>
    <xf numFmtId="0" fontId="32" fillId="0" borderId="0"/>
    <xf numFmtId="0" fontId="37" fillId="0" borderId="0"/>
  </cellStyleXfs>
  <cellXfs count="155">
    <xf numFmtId="0" fontId="0" fillId="0" borderId="0" xfId="0"/>
    <xf numFmtId="9" fontId="0" fillId="0" borderId="0" xfId="0" applyNumberFormat="1"/>
    <xf numFmtId="0" fontId="8" fillId="0" borderId="0" xfId="0" applyFont="1"/>
    <xf numFmtId="0" fontId="4" fillId="0" borderId="0" xfId="0" applyFont="1"/>
    <xf numFmtId="0" fontId="9" fillId="0" borderId="0" xfId="2" applyFont="1" applyProtection="1">
      <protection locked="0"/>
    </xf>
    <xf numFmtId="0" fontId="10" fillId="0" borderId="0" xfId="2" applyFont="1" applyProtection="1">
      <protection locked="0"/>
    </xf>
    <xf numFmtId="0" fontId="5" fillId="0" borderId="0" xfId="3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0" fontId="12" fillId="0" borderId="0" xfId="3" applyFont="1" applyAlignment="1" applyProtection="1">
      <alignment horizontal="left"/>
      <protection locked="0"/>
    </xf>
    <xf numFmtId="0" fontId="13" fillId="0" borderId="0" xfId="3" applyFont="1" applyAlignment="1" applyProtection="1">
      <alignment horizontal="left"/>
      <protection locked="0"/>
    </xf>
    <xf numFmtId="177" fontId="5" fillId="0" borderId="0" xfId="3" applyNumberFormat="1" applyAlignment="1" applyProtection="1">
      <alignment horizontal="left"/>
      <protection locked="0"/>
    </xf>
    <xf numFmtId="0" fontId="15" fillId="0" borderId="1" xfId="2" applyFont="1" applyBorder="1" applyAlignment="1" applyProtection="1">
      <alignment horizontal="left"/>
      <protection locked="0"/>
    </xf>
    <xf numFmtId="0" fontId="5" fillId="0" borderId="1" xfId="3" applyBorder="1" applyAlignment="1" applyProtection="1">
      <alignment horizontal="left"/>
      <protection locked="0"/>
    </xf>
    <xf numFmtId="0" fontId="5" fillId="0" borderId="0" xfId="3" applyAlignment="1" applyProtection="1">
      <alignment horizontal="center"/>
      <protection locked="0"/>
    </xf>
    <xf numFmtId="0" fontId="5" fillId="0" borderId="0" xfId="3" applyAlignment="1" applyProtection="1">
      <alignment horizontal="center" vertical="center" wrapText="1"/>
      <protection locked="0"/>
    </xf>
    <xf numFmtId="9" fontId="5" fillId="0" borderId="0" xfId="3" applyNumberFormat="1" applyAlignment="1" applyProtection="1">
      <alignment horizontal="center" wrapText="1"/>
      <protection locked="0"/>
    </xf>
    <xf numFmtId="0" fontId="16" fillId="0" borderId="0" xfId="3" applyFont="1" applyAlignment="1" applyProtection="1">
      <alignment horizontal="left"/>
      <protection locked="0"/>
    </xf>
    <xf numFmtId="0" fontId="14" fillId="4" borderId="1" xfId="2" applyFont="1" applyFill="1" applyBorder="1" applyAlignment="1" applyProtection="1">
      <alignment horizontal="left"/>
      <protection locked="0"/>
    </xf>
    <xf numFmtId="0" fontId="16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9" fontId="5" fillId="0" borderId="0" xfId="3" applyNumberFormat="1" applyAlignment="1" applyProtection="1">
      <alignment horizontal="center"/>
      <protection locked="0"/>
    </xf>
    <xf numFmtId="9" fontId="12" fillId="0" borderId="0" xfId="3" applyNumberFormat="1" applyFont="1" applyAlignment="1" applyProtection="1">
      <alignment horizontal="center" wrapText="1"/>
      <protection locked="0"/>
    </xf>
    <xf numFmtId="9" fontId="13" fillId="0" borderId="0" xfId="3" applyNumberFormat="1" applyFont="1" applyAlignment="1">
      <alignment horizontal="center" wrapText="1"/>
    </xf>
    <xf numFmtId="0" fontId="5" fillId="0" borderId="0" xfId="3" applyAlignment="1">
      <alignment horizontal="left"/>
    </xf>
    <xf numFmtId="0" fontId="5" fillId="0" borderId="0" xfId="3" applyAlignment="1">
      <alignment horizontal="left" wrapText="1"/>
    </xf>
    <xf numFmtId="177" fontId="5" fillId="0" borderId="0" xfId="3" applyNumberFormat="1" applyAlignment="1">
      <alignment horizontal="left"/>
    </xf>
    <xf numFmtId="0" fontId="16" fillId="0" borderId="0" xfId="3" applyFont="1"/>
    <xf numFmtId="14" fontId="16" fillId="0" borderId="0" xfId="3" applyNumberFormat="1" applyFont="1"/>
    <xf numFmtId="0" fontId="16" fillId="0" borderId="0" xfId="3" applyFont="1" applyAlignment="1">
      <alignment wrapText="1"/>
    </xf>
    <xf numFmtId="177" fontId="16" fillId="0" borderId="0" xfId="3" applyNumberFormat="1" applyFont="1" applyAlignment="1">
      <alignment horizontal="left"/>
    </xf>
    <xf numFmtId="9" fontId="5" fillId="0" borderId="0" xfId="3" applyNumberFormat="1" applyAlignment="1" applyProtection="1">
      <alignment horizontal="center" vertical="center" wrapText="1"/>
      <protection locked="0"/>
    </xf>
    <xf numFmtId="0" fontId="5" fillId="0" borderId="0" xfId="3"/>
    <xf numFmtId="14" fontId="5" fillId="0" borderId="0" xfId="3" applyNumberFormat="1"/>
    <xf numFmtId="0" fontId="5" fillId="0" borderId="0" xfId="3" applyAlignment="1">
      <alignment wrapText="1"/>
    </xf>
    <xf numFmtId="0" fontId="16" fillId="0" borderId="0" xfId="3" applyFont="1" applyAlignment="1">
      <alignment horizontal="right" wrapText="1"/>
    </xf>
    <xf numFmtId="0" fontId="0" fillId="0" borderId="1" xfId="0" applyBorder="1"/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7" fillId="0" borderId="0" xfId="0" applyFont="1"/>
    <xf numFmtId="177" fontId="5" fillId="0" borderId="0" xfId="2" applyNumberFormat="1" applyAlignment="1" applyProtection="1">
      <alignment wrapText="1"/>
      <protection locked="0"/>
    </xf>
    <xf numFmtId="0" fontId="14" fillId="0" borderId="1" xfId="2" applyFont="1" applyBorder="1" applyAlignment="1" applyProtection="1">
      <alignment horizontal="left"/>
      <protection locked="0"/>
    </xf>
    <xf numFmtId="0" fontId="14" fillId="0" borderId="1" xfId="2" applyFont="1" applyBorder="1" applyProtection="1">
      <protection locked="0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19" fillId="4" borderId="1" xfId="3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wrapText="1"/>
    </xf>
    <xf numFmtId="0" fontId="14" fillId="3" borderId="1" xfId="2" applyFont="1" applyFill="1" applyBorder="1" applyAlignment="1" applyProtection="1">
      <alignment horizontal="left" vertical="center"/>
      <protection locked="0"/>
    </xf>
    <xf numFmtId="0" fontId="14" fillId="4" borderId="1" xfId="2" applyFont="1" applyFill="1" applyBorder="1" applyAlignment="1" applyProtection="1">
      <alignment horizontal="left" vertical="center"/>
      <protection locked="0"/>
    </xf>
    <xf numFmtId="0" fontId="15" fillId="0" borderId="1" xfId="2" applyFont="1" applyBorder="1" applyAlignment="1" applyProtection="1">
      <alignment horizontal="left" vertical="center"/>
      <protection locked="0"/>
    </xf>
    <xf numFmtId="0" fontId="5" fillId="0" borderId="1" xfId="3" applyBorder="1" applyAlignment="1" applyProtection="1">
      <alignment horizontal="left" vertical="center"/>
      <protection locked="0"/>
    </xf>
    <xf numFmtId="0" fontId="5" fillId="0" borderId="0" xfId="3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0" fontId="5" fillId="0" borderId="0" xfId="3" applyAlignment="1" applyProtection="1">
      <alignment horizontal="center" vertical="center"/>
      <protection locked="0"/>
    </xf>
    <xf numFmtId="0" fontId="12" fillId="0" borderId="0" xfId="3" applyFont="1" applyAlignment="1" applyProtection="1">
      <alignment horizontal="left" vertical="center"/>
      <protection locked="0"/>
    </xf>
    <xf numFmtId="0" fontId="13" fillId="0" borderId="0" xfId="3" applyFont="1" applyAlignment="1" applyProtection="1">
      <alignment horizontal="left" vertical="center"/>
      <protection locked="0"/>
    </xf>
    <xf numFmtId="177" fontId="5" fillId="0" borderId="0" xfId="3" applyNumberFormat="1" applyAlignment="1" applyProtection="1">
      <alignment horizontal="left" vertical="center"/>
      <protection locked="0"/>
    </xf>
    <xf numFmtId="0" fontId="16" fillId="0" borderId="0" xfId="3" applyFont="1" applyAlignment="1" applyProtection="1">
      <alignment horizontal="left" vertical="center"/>
      <protection locked="0"/>
    </xf>
    <xf numFmtId="0" fontId="14" fillId="0" borderId="1" xfId="2" applyFont="1" applyBorder="1" applyAlignment="1" applyProtection="1">
      <alignment horizontal="left" vertical="center"/>
      <protection locked="0"/>
    </xf>
    <xf numFmtId="0" fontId="14" fillId="0" borderId="1" xfId="2" applyFont="1" applyBorder="1" applyAlignment="1" applyProtection="1">
      <alignment vertical="center"/>
      <protection locked="0"/>
    </xf>
    <xf numFmtId="0" fontId="18" fillId="0" borderId="1" xfId="2" applyFont="1" applyBorder="1" applyAlignment="1" applyProtection="1">
      <alignment horizontal="left"/>
      <protection locked="0"/>
    </xf>
    <xf numFmtId="0" fontId="22" fillId="0" borderId="0" xfId="0" applyFont="1"/>
    <xf numFmtId="0" fontId="17" fillId="0" borderId="0" xfId="0" applyFont="1" applyAlignment="1">
      <alignment vertical="center"/>
    </xf>
    <xf numFmtId="0" fontId="3" fillId="0" borderId="1" xfId="0" applyFont="1" applyBorder="1" applyAlignment="1">
      <alignment horizontal="left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178" fontId="3" fillId="5" borderId="1" xfId="0" applyNumberFormat="1" applyFont="1" applyFill="1" applyBorder="1" applyAlignment="1">
      <alignment horizontal="center" wrapText="1"/>
    </xf>
    <xf numFmtId="2" fontId="3" fillId="5" borderId="1" xfId="0" applyNumberFormat="1" applyFont="1" applyFill="1" applyBorder="1" applyAlignment="1">
      <alignment horizontal="center" wrapText="1"/>
    </xf>
    <xf numFmtId="177" fontId="24" fillId="5" borderId="1" xfId="1" applyNumberFormat="1" applyFont="1" applyFill="1" applyBorder="1" applyAlignment="1">
      <alignment wrapText="1"/>
    </xf>
    <xf numFmtId="177" fontId="3" fillId="8" borderId="3" xfId="0" applyNumberFormat="1" applyFont="1" applyFill="1" applyBorder="1" applyAlignment="1">
      <alignment horizontal="center" wrapText="1"/>
    </xf>
    <xf numFmtId="177" fontId="3" fillId="5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24" fillId="0" borderId="1" xfId="1" applyNumberFormat="1" applyFont="1" applyBorder="1" applyAlignment="1">
      <alignment wrapText="1"/>
    </xf>
    <xf numFmtId="177" fontId="24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24" fillId="7" borderId="1" xfId="1" applyNumberFormat="1" applyFont="1" applyFill="1" applyBorder="1" applyAlignment="1">
      <alignment wrapText="1"/>
    </xf>
    <xf numFmtId="177" fontId="24" fillId="6" borderId="1" xfId="1" applyNumberFormat="1" applyFont="1" applyFill="1" applyBorder="1" applyAlignment="1">
      <alignment wrapText="1"/>
    </xf>
    <xf numFmtId="10" fontId="24" fillId="6" borderId="1" xfId="1" applyNumberFormat="1" applyFont="1" applyFill="1" applyBorder="1" applyAlignment="1">
      <alignment wrapText="1"/>
    </xf>
    <xf numFmtId="0" fontId="25" fillId="9" borderId="0" xfId="0" applyFont="1" applyFill="1" applyAlignment="1">
      <alignment horizontal="center" wrapText="1"/>
    </xf>
    <xf numFmtId="177" fontId="3" fillId="6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3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3" fillId="7" borderId="1" xfId="4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15" fillId="0" borderId="0" xfId="2" applyFont="1" applyAlignment="1" applyProtection="1">
      <alignment horizontal="left"/>
      <protection locked="0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25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24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177" fontId="26" fillId="6" borderId="3" xfId="1" applyNumberFormat="1" applyFont="1" applyFill="1" applyBorder="1" applyAlignment="1">
      <alignment wrapText="1"/>
    </xf>
    <xf numFmtId="0" fontId="25" fillId="6" borderId="1" xfId="0" applyFont="1" applyFill="1" applyBorder="1" applyAlignment="1">
      <alignment horizontal="center" wrapText="1"/>
    </xf>
    <xf numFmtId="9" fontId="0" fillId="0" borderId="0" xfId="7" applyFont="1" applyAlignment="1">
      <alignment wrapText="1"/>
    </xf>
    <xf numFmtId="14" fontId="15" fillId="0" borderId="1" xfId="2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wrapText="1"/>
    </xf>
    <xf numFmtId="176" fontId="15" fillId="0" borderId="1" xfId="9" applyFont="1" applyBorder="1" applyAlignment="1" applyProtection="1">
      <alignment horizontal="left"/>
      <protection locked="0"/>
    </xf>
    <xf numFmtId="182" fontId="0" fillId="7" borderId="1" xfId="0" applyNumberFormat="1" applyFill="1" applyBorder="1" applyAlignment="1">
      <alignment wrapText="1"/>
    </xf>
    <xf numFmtId="184" fontId="5" fillId="7" borderId="1" xfId="14" applyFont="1" applyFill="1" applyBorder="1"/>
    <xf numFmtId="0" fontId="33" fillId="0" borderId="0" xfId="27" applyFont="1" applyAlignment="1">
      <alignment vertical="center" wrapText="1"/>
    </xf>
    <xf numFmtId="0" fontId="33" fillId="11" borderId="1" xfId="27" applyFont="1" applyFill="1" applyBorder="1" applyAlignment="1">
      <alignment horizontal="center" vertical="center" wrapText="1"/>
    </xf>
    <xf numFmtId="0" fontId="33" fillId="0" borderId="1" xfId="27" applyFont="1" applyBorder="1" applyAlignment="1">
      <alignment horizontal="center" vertical="center" wrapText="1"/>
    </xf>
    <xf numFmtId="185" fontId="38" fillId="7" borderId="1" xfId="27" applyNumberFormat="1" applyFont="1" applyFill="1" applyBorder="1" applyAlignment="1">
      <alignment horizontal="center" vertical="center" wrapText="1"/>
    </xf>
    <xf numFmtId="185" fontId="34" fillId="6" borderId="1" xfId="27" applyNumberFormat="1" applyFont="1" applyFill="1" applyBorder="1" applyAlignment="1">
      <alignment horizontal="center" vertical="center" wrapText="1"/>
    </xf>
    <xf numFmtId="185" fontId="38" fillId="4" borderId="1" xfId="27" applyNumberFormat="1" applyFont="1" applyFill="1" applyBorder="1" applyAlignment="1">
      <alignment horizontal="center" vertical="center" wrapText="1"/>
    </xf>
    <xf numFmtId="0" fontId="33" fillId="0" borderId="0" xfId="27" applyFont="1"/>
    <xf numFmtId="185" fontId="38" fillId="6" borderId="1" xfId="27" applyNumberFormat="1" applyFont="1" applyFill="1" applyBorder="1" applyAlignment="1">
      <alignment horizontal="center" vertical="center" wrapText="1"/>
    </xf>
    <xf numFmtId="0" fontId="36" fillId="0" borderId="1" xfId="27" applyFont="1" applyBorder="1" applyAlignment="1">
      <alignment horizontal="center" vertical="center" wrapText="1"/>
    </xf>
    <xf numFmtId="185" fontId="37" fillId="7" borderId="1" xfId="28" applyNumberFormat="1" applyFill="1" applyBorder="1" applyAlignment="1">
      <alignment horizontal="center" vertical="center"/>
    </xf>
    <xf numFmtId="185" fontId="36" fillId="6" borderId="1" xfId="27" applyNumberFormat="1" applyFont="1" applyFill="1" applyBorder="1" applyAlignment="1">
      <alignment horizontal="center" vertical="center" wrapText="1"/>
    </xf>
    <xf numFmtId="0" fontId="32" fillId="0" borderId="0" xfId="27"/>
    <xf numFmtId="0" fontId="32" fillId="0" borderId="0" xfId="27" applyAlignment="1">
      <alignment horizontal="center"/>
    </xf>
    <xf numFmtId="0" fontId="39" fillId="0" borderId="0" xfId="27" applyFont="1" applyAlignment="1">
      <alignment horizontal="center"/>
    </xf>
    <xf numFmtId="0" fontId="5" fillId="12" borderId="1" xfId="0" applyFont="1" applyFill="1" applyBorder="1" applyAlignment="1">
      <alignment horizontal="center" vertical="center"/>
    </xf>
    <xf numFmtId="0" fontId="34" fillId="11" borderId="2" xfId="27" applyFont="1" applyFill="1" applyBorder="1" applyAlignment="1">
      <alignment horizontal="center" vertical="center" wrapText="1"/>
    </xf>
    <xf numFmtId="0" fontId="37" fillId="0" borderId="5" xfId="28" applyBorder="1" applyAlignment="1">
      <alignment horizontal="center" vertical="center" wrapText="1"/>
    </xf>
    <xf numFmtId="0" fontId="33" fillId="11" borderId="2" xfId="27" applyFont="1" applyFill="1" applyBorder="1" applyAlignment="1">
      <alignment horizontal="center" vertical="center" wrapText="1"/>
    </xf>
    <xf numFmtId="0" fontId="32" fillId="11" borderId="5" xfId="27" applyFill="1" applyBorder="1" applyAlignment="1">
      <alignment horizontal="center" vertical="center" wrapText="1"/>
    </xf>
    <xf numFmtId="0" fontId="35" fillId="11" borderId="3" xfId="27" applyFont="1" applyFill="1" applyBorder="1" applyAlignment="1">
      <alignment horizontal="center" vertical="center" wrapText="1"/>
    </xf>
    <xf numFmtId="0" fontId="33" fillId="11" borderId="6" xfId="27" applyFont="1" applyFill="1" applyBorder="1" applyAlignment="1">
      <alignment horizontal="center" vertical="center" wrapText="1"/>
    </xf>
    <xf numFmtId="0" fontId="33" fillId="11" borderId="4" xfId="27" applyFont="1" applyFill="1" applyBorder="1" applyAlignment="1">
      <alignment horizontal="center" vertical="center" wrapText="1"/>
    </xf>
    <xf numFmtId="0" fontId="33" fillId="11" borderId="3" xfId="27" applyFont="1" applyFill="1" applyBorder="1" applyAlignment="1">
      <alignment horizontal="center" vertical="center" wrapText="1"/>
    </xf>
    <xf numFmtId="0" fontId="33" fillId="0" borderId="2" xfId="27" applyFont="1" applyBorder="1" applyAlignment="1">
      <alignment horizontal="center" vertical="center" wrapText="1"/>
    </xf>
    <xf numFmtId="0" fontId="37" fillId="0" borderId="7" xfId="28" applyBorder="1" applyAlignment="1">
      <alignment horizontal="center" vertical="center" wrapText="1"/>
    </xf>
    <xf numFmtId="0" fontId="38" fillId="11" borderId="5" xfId="27" applyFont="1" applyFill="1" applyBorder="1" applyAlignment="1">
      <alignment horizontal="center" vertical="center" wrapText="1"/>
    </xf>
    <xf numFmtId="0" fontId="36" fillId="0" borderId="2" xfId="27" applyFont="1" applyBorder="1" applyAlignment="1">
      <alignment horizontal="center" vertical="center" wrapText="1"/>
    </xf>
  </cellXfs>
  <cellStyles count="29">
    <cellStyle name="Currency 2" xfId="5"/>
    <cellStyle name="Normal 2" xfId="4"/>
    <cellStyle name="Normal 2 18 2" xfId="1"/>
    <cellStyle name="Normal 2 18 2 2" xfId="15"/>
    <cellStyle name="Normal 2 2" xfId="18"/>
    <cellStyle name="Normal 27" xfId="10"/>
    <cellStyle name="Normal 27 2" xfId="22"/>
    <cellStyle name="Normal 285" xfId="27"/>
    <cellStyle name="Normal 3" xfId="13"/>
    <cellStyle name="Normal 3 2" xfId="25"/>
    <cellStyle name="Normal 31" xfId="8"/>
    <cellStyle name="Normal 31 2" xfId="20"/>
    <cellStyle name="Normal 31 3" xfId="28"/>
    <cellStyle name="Normal 4 21 2" xfId="12"/>
    <cellStyle name="Normal 4 21 2 2" xfId="24"/>
    <cellStyle name="Percent 2" xfId="6"/>
    <cellStyle name="Style 1" xfId="3"/>
    <cellStyle name="Style 1 2" xfId="17"/>
    <cellStyle name="百分比" xfId="7" builtinId="5"/>
    <cellStyle name="百分比 2" xfId="19"/>
    <cellStyle name="常规" xfId="0" builtinId="0"/>
    <cellStyle name="常规 2" xfId="26"/>
    <cellStyle name="常规 2 4" xfId="11"/>
    <cellStyle name="常规 2 4 2" xfId="23"/>
    <cellStyle name="常规 3" xfId="14"/>
    <cellStyle name="货币" xfId="9" builtinId="4"/>
    <cellStyle name="货币 2" xfId="21"/>
    <cellStyle name="样式 1 2" xfId="2"/>
    <cellStyle name="样式 1 2 2" xfId="1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8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13</v>
          </cell>
          <cell r="B1" t="str">
            <v>Wilmington NC - Mall</v>
          </cell>
          <cell r="C1">
            <v>1</v>
          </cell>
        </row>
        <row r="2">
          <cell r="A2">
            <v>16</v>
          </cell>
          <cell r="B2" t="str">
            <v>Greenville SC - Haywood</v>
          </cell>
          <cell r="C2">
            <v>1</v>
          </cell>
        </row>
        <row r="3">
          <cell r="A3">
            <v>17</v>
          </cell>
          <cell r="B3" t="str">
            <v>Winston Salem NC</v>
          </cell>
          <cell r="C3">
            <v>1</v>
          </cell>
        </row>
        <row r="4">
          <cell r="A4">
            <v>19</v>
          </cell>
          <cell r="B4" t="str">
            <v>Anderson SC</v>
          </cell>
          <cell r="C4">
            <v>1</v>
          </cell>
        </row>
        <row r="5">
          <cell r="A5">
            <v>162</v>
          </cell>
          <cell r="B5" t="str">
            <v>Columbia SC - Columbiana</v>
          </cell>
          <cell r="C5">
            <v>1</v>
          </cell>
        </row>
        <row r="6">
          <cell r="A6">
            <v>228</v>
          </cell>
          <cell r="B6" t="str">
            <v>Lady Lake FL</v>
          </cell>
          <cell r="C6">
            <v>1</v>
          </cell>
        </row>
        <row r="7">
          <cell r="A7">
            <v>239</v>
          </cell>
          <cell r="B7" t="str">
            <v>Savannah GA - Oglethorpe</v>
          </cell>
          <cell r="C7">
            <v>1</v>
          </cell>
        </row>
        <row r="8">
          <cell r="A8">
            <v>452</v>
          </cell>
          <cell r="B8" t="str">
            <v>Charlotte NC - SouthPark</v>
          </cell>
          <cell r="C8">
            <v>1</v>
          </cell>
        </row>
        <row r="9">
          <cell r="A9">
            <v>458</v>
          </cell>
          <cell r="B9" t="str">
            <v>Raleigh NC - Crabtree</v>
          </cell>
          <cell r="C9">
            <v>1</v>
          </cell>
        </row>
        <row r="10">
          <cell r="A10">
            <v>553</v>
          </cell>
          <cell r="B10" t="str">
            <v>Pineville NC</v>
          </cell>
          <cell r="C10">
            <v>1</v>
          </cell>
        </row>
        <row r="11">
          <cell r="A11">
            <v>608</v>
          </cell>
          <cell r="B11" t="str">
            <v>Tuscaloosa AL (PR)</v>
          </cell>
          <cell r="C11">
            <v>1</v>
          </cell>
        </row>
        <row r="12">
          <cell r="A12">
            <v>676</v>
          </cell>
          <cell r="B12" t="str">
            <v>RIDGELAND MS (M)</v>
          </cell>
          <cell r="C12">
            <v>1</v>
          </cell>
        </row>
        <row r="13">
          <cell r="A13">
            <v>678</v>
          </cell>
          <cell r="B13" t="str">
            <v>FLOWOOD MS (M)</v>
          </cell>
          <cell r="C13">
            <v>1</v>
          </cell>
        </row>
        <row r="14">
          <cell r="A14">
            <v>694</v>
          </cell>
          <cell r="B14" t="str">
            <v>CHATTANOOGA TN HAMILTON PL (P)</v>
          </cell>
          <cell r="C14">
            <v>1</v>
          </cell>
        </row>
        <row r="15">
          <cell r="A15">
            <v>6</v>
          </cell>
          <cell r="B15" t="str">
            <v>Gastonia NC</v>
          </cell>
          <cell r="C15">
            <v>2</v>
          </cell>
        </row>
        <row r="16">
          <cell r="A16">
            <v>25</v>
          </cell>
          <cell r="B16" t="str">
            <v>Greensboro NC - Friendly</v>
          </cell>
          <cell r="C16">
            <v>2</v>
          </cell>
        </row>
        <row r="17">
          <cell r="A17">
            <v>26</v>
          </cell>
          <cell r="B17" t="str">
            <v>Hickory NC</v>
          </cell>
          <cell r="C17">
            <v>2</v>
          </cell>
        </row>
        <row r="18">
          <cell r="A18">
            <v>84</v>
          </cell>
          <cell r="B18" t="str">
            <v>Florence SC</v>
          </cell>
          <cell r="C18">
            <v>2</v>
          </cell>
        </row>
        <row r="19">
          <cell r="A19">
            <v>141</v>
          </cell>
          <cell r="B19" t="str">
            <v>Jacksonville FL - The Avenues</v>
          </cell>
          <cell r="C19">
            <v>2</v>
          </cell>
        </row>
        <row r="20">
          <cell r="A20">
            <v>202</v>
          </cell>
          <cell r="B20" t="str">
            <v>Charleston SC - Citadel</v>
          </cell>
          <cell r="C20">
            <v>2</v>
          </cell>
        </row>
        <row r="21">
          <cell r="A21">
            <v>244</v>
          </cell>
          <cell r="B21" t="str">
            <v>Myrtle Beach SC-Coastal Grand</v>
          </cell>
          <cell r="C21">
            <v>2</v>
          </cell>
        </row>
        <row r="22">
          <cell r="A22">
            <v>263</v>
          </cell>
          <cell r="B22" t="str">
            <v>Shallotte NC</v>
          </cell>
          <cell r="C22">
            <v>2</v>
          </cell>
        </row>
        <row r="23">
          <cell r="A23">
            <v>329</v>
          </cell>
          <cell r="B23" t="str">
            <v>Charlotte NC - Northlake Vlg</v>
          </cell>
          <cell r="C23">
            <v>2</v>
          </cell>
        </row>
        <row r="24">
          <cell r="A24">
            <v>398</v>
          </cell>
          <cell r="B24" t="str">
            <v>Macon GA -River Crossing (New)</v>
          </cell>
          <cell r="C24">
            <v>2</v>
          </cell>
        </row>
        <row r="25">
          <cell r="A25">
            <v>491</v>
          </cell>
          <cell r="B25" t="str">
            <v>Charlottesville VA</v>
          </cell>
          <cell r="C25">
            <v>2</v>
          </cell>
        </row>
        <row r="26">
          <cell r="A26">
            <v>510</v>
          </cell>
          <cell r="B26" t="str">
            <v>Valdosta GA</v>
          </cell>
          <cell r="C26">
            <v>2</v>
          </cell>
        </row>
        <row r="27">
          <cell r="A27">
            <v>516</v>
          </cell>
          <cell r="B27" t="str">
            <v>Myrtle Beach SC-Myrtle Beach M</v>
          </cell>
          <cell r="C27">
            <v>2</v>
          </cell>
        </row>
        <row r="28">
          <cell r="A28">
            <v>532</v>
          </cell>
          <cell r="B28" t="str">
            <v>Southern Pines NC</v>
          </cell>
          <cell r="C28">
            <v>2</v>
          </cell>
        </row>
        <row r="29">
          <cell r="A29">
            <v>552</v>
          </cell>
          <cell r="B29" t="str">
            <v>Greenville NC - Colonial</v>
          </cell>
          <cell r="C29">
            <v>2</v>
          </cell>
        </row>
        <row r="30">
          <cell r="A30">
            <v>603</v>
          </cell>
          <cell r="B30" t="str">
            <v>Birmingham AL - Riverchase</v>
          </cell>
          <cell r="C30">
            <v>2</v>
          </cell>
        </row>
        <row r="31">
          <cell r="A31">
            <v>607</v>
          </cell>
          <cell r="B31" t="str">
            <v>Huntsville AL - Parkway (PR)</v>
          </cell>
          <cell r="C31">
            <v>2</v>
          </cell>
        </row>
        <row r="32">
          <cell r="A32">
            <v>645</v>
          </cell>
          <cell r="B32" t="str">
            <v>MONROE LA (M)</v>
          </cell>
          <cell r="C32">
            <v>2</v>
          </cell>
        </row>
        <row r="33">
          <cell r="A33">
            <v>652</v>
          </cell>
          <cell r="B33" t="str">
            <v>MOBILE AL (M)</v>
          </cell>
          <cell r="C33">
            <v>2</v>
          </cell>
        </row>
        <row r="34">
          <cell r="A34">
            <v>671</v>
          </cell>
          <cell r="B34" t="str">
            <v>TUPELO MS (M)</v>
          </cell>
          <cell r="C34">
            <v>2</v>
          </cell>
        </row>
        <row r="35">
          <cell r="A35">
            <v>682</v>
          </cell>
          <cell r="B35" t="str">
            <v>KINGSPORT TN (P)</v>
          </cell>
          <cell r="C35">
            <v>2</v>
          </cell>
        </row>
        <row r="36">
          <cell r="A36">
            <v>685</v>
          </cell>
          <cell r="B36" t="str">
            <v>KNOXVILLE TN WEST TOWN (P)</v>
          </cell>
          <cell r="C36">
            <v>2</v>
          </cell>
        </row>
        <row r="37">
          <cell r="A37">
            <v>24</v>
          </cell>
          <cell r="B37" t="str">
            <v>Danville VA</v>
          </cell>
          <cell r="C37">
            <v>3</v>
          </cell>
        </row>
        <row r="38">
          <cell r="A38">
            <v>28</v>
          </cell>
          <cell r="B38" t="str">
            <v>Rocky Mount NC</v>
          </cell>
          <cell r="C38">
            <v>3</v>
          </cell>
        </row>
        <row r="39">
          <cell r="A39">
            <v>52</v>
          </cell>
          <cell r="B39" t="str">
            <v>Bristol VA</v>
          </cell>
          <cell r="C39">
            <v>3</v>
          </cell>
        </row>
        <row r="40">
          <cell r="A40">
            <v>54</v>
          </cell>
          <cell r="B40" t="str">
            <v>Athens GA</v>
          </cell>
          <cell r="C40">
            <v>3</v>
          </cell>
        </row>
        <row r="41">
          <cell r="A41">
            <v>74</v>
          </cell>
          <cell r="B41" t="str">
            <v>Mt Pleasant SC</v>
          </cell>
          <cell r="C41">
            <v>3</v>
          </cell>
        </row>
        <row r="42">
          <cell r="A42">
            <v>87</v>
          </cell>
          <cell r="B42" t="str">
            <v>Gainesville GA</v>
          </cell>
          <cell r="C42">
            <v>3</v>
          </cell>
        </row>
        <row r="43">
          <cell r="A43">
            <v>112</v>
          </cell>
          <cell r="B43" t="str">
            <v>Asheville NC - Asheville Mall</v>
          </cell>
          <cell r="C43">
            <v>3</v>
          </cell>
        </row>
        <row r="44">
          <cell r="A44">
            <v>178</v>
          </cell>
          <cell r="B44" t="str">
            <v>Columbia SC - Dutch Sq</v>
          </cell>
          <cell r="C44">
            <v>3</v>
          </cell>
        </row>
        <row r="45">
          <cell r="A45">
            <v>189</v>
          </cell>
          <cell r="B45" t="str">
            <v>Macon GA</v>
          </cell>
          <cell r="C45">
            <v>3</v>
          </cell>
        </row>
        <row r="46">
          <cell r="A46">
            <v>242</v>
          </cell>
          <cell r="B46" t="str">
            <v>Durham NC - Southpoint</v>
          </cell>
          <cell r="C46">
            <v>3</v>
          </cell>
        </row>
        <row r="47">
          <cell r="A47">
            <v>243</v>
          </cell>
          <cell r="B47" t="str">
            <v>Raleigh NC - Triangle Town Ctr</v>
          </cell>
          <cell r="C47">
            <v>3</v>
          </cell>
        </row>
        <row r="48">
          <cell r="A48">
            <v>283</v>
          </cell>
          <cell r="B48" t="str">
            <v>Morehead City NC - Cypress Bay</v>
          </cell>
          <cell r="C48">
            <v>3</v>
          </cell>
        </row>
        <row r="49">
          <cell r="A49">
            <v>284</v>
          </cell>
          <cell r="B49" t="str">
            <v>Statesboro GA</v>
          </cell>
          <cell r="C49">
            <v>3</v>
          </cell>
        </row>
        <row r="50">
          <cell r="A50">
            <v>349</v>
          </cell>
          <cell r="B50" t="str">
            <v>Trussville AL</v>
          </cell>
          <cell r="C50">
            <v>3</v>
          </cell>
        </row>
        <row r="51">
          <cell r="A51">
            <v>375</v>
          </cell>
          <cell r="B51" t="str">
            <v>Buford GA</v>
          </cell>
          <cell r="C51">
            <v>3</v>
          </cell>
        </row>
        <row r="52">
          <cell r="A52">
            <v>381</v>
          </cell>
          <cell r="B52" t="str">
            <v>Fort Worth TX - Alliance (New)</v>
          </cell>
          <cell r="C52">
            <v>3</v>
          </cell>
        </row>
        <row r="53">
          <cell r="A53">
            <v>396</v>
          </cell>
          <cell r="B53" t="str">
            <v>Oxford MS (New)</v>
          </cell>
          <cell r="C53">
            <v>3</v>
          </cell>
        </row>
        <row r="54">
          <cell r="A54">
            <v>400</v>
          </cell>
          <cell r="B54" t="str">
            <v>Prattville AL (New)</v>
          </cell>
          <cell r="C54">
            <v>3</v>
          </cell>
        </row>
        <row r="55">
          <cell r="A55">
            <v>402</v>
          </cell>
          <cell r="B55" t="str">
            <v>Richmond KY - Richmond Centre (New)</v>
          </cell>
          <cell r="C55">
            <v>3</v>
          </cell>
        </row>
        <row r="56">
          <cell r="A56">
            <v>404</v>
          </cell>
          <cell r="B56" t="str">
            <v>Newnan GA - Ashley Park (New)</v>
          </cell>
          <cell r="C56">
            <v>3</v>
          </cell>
        </row>
        <row r="57">
          <cell r="A57">
            <v>465</v>
          </cell>
          <cell r="B57" t="str">
            <v>Greensboro NC - 4 Seasons</v>
          </cell>
          <cell r="C57">
            <v>3</v>
          </cell>
        </row>
        <row r="58">
          <cell r="A58">
            <v>476</v>
          </cell>
          <cell r="B58" t="str">
            <v>Fayetteville NC - Cross Creek</v>
          </cell>
          <cell r="C58">
            <v>3</v>
          </cell>
        </row>
        <row r="59">
          <cell r="A59">
            <v>482</v>
          </cell>
          <cell r="B59" t="str">
            <v>Spartanburg SC - Westgate</v>
          </cell>
          <cell r="C59">
            <v>3</v>
          </cell>
        </row>
        <row r="60">
          <cell r="A60">
            <v>489</v>
          </cell>
          <cell r="B60" t="str">
            <v>Cary NC</v>
          </cell>
          <cell r="C60">
            <v>3</v>
          </cell>
        </row>
        <row r="61">
          <cell r="A61">
            <v>503</v>
          </cell>
          <cell r="B61" t="str">
            <v>Sumter SC</v>
          </cell>
          <cell r="C61">
            <v>3</v>
          </cell>
        </row>
        <row r="62">
          <cell r="A62">
            <v>517</v>
          </cell>
          <cell r="B62" t="str">
            <v>Roanoke VA - Valley View</v>
          </cell>
          <cell r="C62">
            <v>3</v>
          </cell>
        </row>
        <row r="63">
          <cell r="A63">
            <v>551</v>
          </cell>
          <cell r="B63" t="str">
            <v>Murrell's Inlet SC</v>
          </cell>
          <cell r="C63">
            <v>3</v>
          </cell>
        </row>
        <row r="64">
          <cell r="A64">
            <v>616</v>
          </cell>
          <cell r="B64" t="str">
            <v>Gadsden AL - Gadsden Mall (PR)</v>
          </cell>
          <cell r="C64">
            <v>3</v>
          </cell>
        </row>
        <row r="65">
          <cell r="A65">
            <v>620</v>
          </cell>
          <cell r="B65" t="str">
            <v>Kennesaw GA (PR)</v>
          </cell>
          <cell r="C65">
            <v>3</v>
          </cell>
        </row>
        <row r="66">
          <cell r="A66">
            <v>675</v>
          </cell>
          <cell r="B66" t="str">
            <v>COLUMBUS MS (M)</v>
          </cell>
          <cell r="C66">
            <v>3</v>
          </cell>
        </row>
        <row r="67">
          <cell r="A67">
            <v>680</v>
          </cell>
          <cell r="B67" t="str">
            <v>MCCOMB MS (M)</v>
          </cell>
          <cell r="C67">
            <v>3</v>
          </cell>
        </row>
        <row r="68">
          <cell r="A68">
            <v>683</v>
          </cell>
          <cell r="B68" t="str">
            <v>MARYVILLE TN (P)</v>
          </cell>
          <cell r="C68">
            <v>3</v>
          </cell>
        </row>
        <row r="69">
          <cell r="A69">
            <v>688</v>
          </cell>
          <cell r="B69" t="str">
            <v>JOHNSON CITY TN (P)</v>
          </cell>
          <cell r="C69">
            <v>3</v>
          </cell>
        </row>
        <row r="70">
          <cell r="A70">
            <v>8</v>
          </cell>
          <cell r="B70" t="str">
            <v>Sanford NC</v>
          </cell>
          <cell r="C70">
            <v>4</v>
          </cell>
        </row>
        <row r="71">
          <cell r="A71">
            <v>10</v>
          </cell>
          <cell r="B71" t="str">
            <v>Concord NC</v>
          </cell>
          <cell r="C71">
            <v>4</v>
          </cell>
        </row>
        <row r="72">
          <cell r="A72">
            <v>27</v>
          </cell>
          <cell r="B72" t="str">
            <v>Greenwood SC</v>
          </cell>
          <cell r="C72">
            <v>4</v>
          </cell>
        </row>
        <row r="73">
          <cell r="A73">
            <v>30</v>
          </cell>
          <cell r="B73" t="str">
            <v>High Point NC</v>
          </cell>
          <cell r="C73">
            <v>4</v>
          </cell>
        </row>
        <row r="74">
          <cell r="A74">
            <v>33</v>
          </cell>
          <cell r="B74" t="str">
            <v>Canton GA</v>
          </cell>
          <cell r="C74">
            <v>4</v>
          </cell>
        </row>
        <row r="75">
          <cell r="A75">
            <v>42</v>
          </cell>
          <cell r="B75" t="str">
            <v>Mount Airy NC</v>
          </cell>
          <cell r="C75">
            <v>4</v>
          </cell>
        </row>
        <row r="76">
          <cell r="A76">
            <v>61</v>
          </cell>
          <cell r="B76" t="str">
            <v>Asheboro NC</v>
          </cell>
          <cell r="C76">
            <v>4</v>
          </cell>
        </row>
        <row r="77">
          <cell r="A77">
            <v>83</v>
          </cell>
          <cell r="B77" t="str">
            <v>Goldsboro NC</v>
          </cell>
          <cell r="C77">
            <v>4</v>
          </cell>
        </row>
        <row r="78">
          <cell r="A78">
            <v>85</v>
          </cell>
          <cell r="B78" t="str">
            <v>New Bern NC</v>
          </cell>
          <cell r="C78">
            <v>4</v>
          </cell>
        </row>
        <row r="79">
          <cell r="A79">
            <v>109</v>
          </cell>
          <cell r="B79" t="str">
            <v>Ocala FL</v>
          </cell>
          <cell r="C79">
            <v>4</v>
          </cell>
        </row>
        <row r="80">
          <cell r="A80">
            <v>115</v>
          </cell>
          <cell r="B80" t="str">
            <v>Boone NC</v>
          </cell>
          <cell r="C80">
            <v>4</v>
          </cell>
        </row>
        <row r="81">
          <cell r="A81">
            <v>142</v>
          </cell>
          <cell r="B81" t="str">
            <v>Jacksonville FL - Regency Sq</v>
          </cell>
          <cell r="C81">
            <v>4</v>
          </cell>
        </row>
        <row r="82">
          <cell r="A82">
            <v>182</v>
          </cell>
          <cell r="B82" t="str">
            <v>Columbia SC - Richland</v>
          </cell>
          <cell r="C82">
            <v>4</v>
          </cell>
        </row>
        <row r="83">
          <cell r="A83">
            <v>184</v>
          </cell>
          <cell r="B83" t="str">
            <v>Snellville GA</v>
          </cell>
          <cell r="C83">
            <v>4</v>
          </cell>
        </row>
        <row r="84">
          <cell r="A84">
            <v>187</v>
          </cell>
          <cell r="B84" t="str">
            <v>Winchester VA</v>
          </cell>
          <cell r="C84">
            <v>4</v>
          </cell>
        </row>
        <row r="85">
          <cell r="A85">
            <v>253</v>
          </cell>
          <cell r="B85" t="str">
            <v>Jasper AL</v>
          </cell>
          <cell r="C85">
            <v>4</v>
          </cell>
        </row>
        <row r="86">
          <cell r="A86">
            <v>274</v>
          </cell>
          <cell r="B86" t="str">
            <v>Thomasville GA</v>
          </cell>
          <cell r="C86">
            <v>4</v>
          </cell>
        </row>
        <row r="87">
          <cell r="A87">
            <v>281</v>
          </cell>
          <cell r="B87" t="str">
            <v>Spanish Fort AL</v>
          </cell>
          <cell r="C87">
            <v>4</v>
          </cell>
        </row>
        <row r="88">
          <cell r="A88">
            <v>285</v>
          </cell>
          <cell r="B88" t="str">
            <v>Rogers AR</v>
          </cell>
          <cell r="C88">
            <v>4</v>
          </cell>
        </row>
        <row r="89">
          <cell r="A89">
            <v>294</v>
          </cell>
          <cell r="B89" t="str">
            <v>Jacksonville NC</v>
          </cell>
          <cell r="C89">
            <v>4</v>
          </cell>
        </row>
        <row r="90">
          <cell r="A90">
            <v>321</v>
          </cell>
          <cell r="B90" t="str">
            <v>Williamsburg VA</v>
          </cell>
          <cell r="C90">
            <v>4</v>
          </cell>
        </row>
        <row r="91">
          <cell r="A91">
            <v>322</v>
          </cell>
          <cell r="B91" t="str">
            <v>Lynchburg VA</v>
          </cell>
          <cell r="C91">
            <v>4</v>
          </cell>
        </row>
        <row r="92">
          <cell r="A92">
            <v>335</v>
          </cell>
          <cell r="B92" t="str">
            <v>Sevierville TN</v>
          </cell>
          <cell r="C92">
            <v>4</v>
          </cell>
        </row>
        <row r="93">
          <cell r="A93">
            <v>337</v>
          </cell>
          <cell r="B93" t="str">
            <v>Cumming GA</v>
          </cell>
          <cell r="C93">
            <v>4</v>
          </cell>
        </row>
        <row r="94">
          <cell r="A94">
            <v>339</v>
          </cell>
          <cell r="B94" t="str">
            <v>Alabaster AL</v>
          </cell>
          <cell r="C94">
            <v>4</v>
          </cell>
        </row>
        <row r="95">
          <cell r="A95">
            <v>346</v>
          </cell>
          <cell r="B95" t="str">
            <v>Ft Myers FL</v>
          </cell>
          <cell r="C95">
            <v>4</v>
          </cell>
        </row>
        <row r="96">
          <cell r="A96">
            <v>347</v>
          </cell>
          <cell r="B96" t="str">
            <v>Fredericksburg VA</v>
          </cell>
          <cell r="C96">
            <v>4</v>
          </cell>
        </row>
        <row r="97">
          <cell r="A97">
            <v>348</v>
          </cell>
          <cell r="B97" t="str">
            <v>Guntersville AL</v>
          </cell>
          <cell r="C97">
            <v>4</v>
          </cell>
        </row>
        <row r="98">
          <cell r="A98">
            <v>355</v>
          </cell>
          <cell r="B98" t="str">
            <v>Lakeland FL</v>
          </cell>
          <cell r="C98">
            <v>4</v>
          </cell>
        </row>
        <row r="99">
          <cell r="A99">
            <v>356</v>
          </cell>
          <cell r="B99" t="str">
            <v>Shreveport LA</v>
          </cell>
          <cell r="C99">
            <v>4</v>
          </cell>
        </row>
        <row r="100">
          <cell r="A100">
            <v>358</v>
          </cell>
          <cell r="B100" t="str">
            <v>Mt Juliet TN</v>
          </cell>
          <cell r="C100">
            <v>4</v>
          </cell>
        </row>
        <row r="101">
          <cell r="A101">
            <v>378</v>
          </cell>
          <cell r="B101" t="str">
            <v>Columbia SC - Sandhill</v>
          </cell>
          <cell r="C101">
            <v>4</v>
          </cell>
        </row>
        <row r="102">
          <cell r="A102">
            <v>380</v>
          </cell>
          <cell r="B102" t="str">
            <v>Murfreesboro TN</v>
          </cell>
          <cell r="C102">
            <v>4</v>
          </cell>
        </row>
        <row r="103">
          <cell r="A103">
            <v>386</v>
          </cell>
          <cell r="B103" t="str">
            <v>Burlington NC</v>
          </cell>
          <cell r="C103">
            <v>4</v>
          </cell>
        </row>
        <row r="104">
          <cell r="A104">
            <v>394</v>
          </cell>
          <cell r="B104" t="str">
            <v>Wilmington NC - Mayfaire</v>
          </cell>
          <cell r="C104">
            <v>4</v>
          </cell>
        </row>
        <row r="105">
          <cell r="A105">
            <v>401</v>
          </cell>
          <cell r="B105" t="str">
            <v>Winder GA - Winder Crossing (New)</v>
          </cell>
          <cell r="C105">
            <v>4</v>
          </cell>
        </row>
        <row r="106">
          <cell r="A106">
            <v>408</v>
          </cell>
          <cell r="B106" t="str">
            <v>Bluefield WV</v>
          </cell>
          <cell r="C106">
            <v>4</v>
          </cell>
        </row>
        <row r="107">
          <cell r="A107">
            <v>417</v>
          </cell>
          <cell r="B107" t="str">
            <v>Cullman AL</v>
          </cell>
          <cell r="C107">
            <v>4</v>
          </cell>
        </row>
        <row r="108">
          <cell r="A108">
            <v>454</v>
          </cell>
          <cell r="B108" t="str">
            <v>Easley SC</v>
          </cell>
          <cell r="C108">
            <v>4</v>
          </cell>
        </row>
        <row r="109">
          <cell r="A109">
            <v>463</v>
          </cell>
          <cell r="B109" t="str">
            <v>Charleston SC - Northwoods</v>
          </cell>
          <cell r="C109">
            <v>4</v>
          </cell>
        </row>
        <row r="110">
          <cell r="A110">
            <v>484</v>
          </cell>
          <cell r="B110" t="str">
            <v>Albany GA</v>
          </cell>
          <cell r="C110">
            <v>4</v>
          </cell>
        </row>
        <row r="111">
          <cell r="A111">
            <v>501</v>
          </cell>
          <cell r="B111" t="str">
            <v>Somerset KY</v>
          </cell>
          <cell r="C111">
            <v>4</v>
          </cell>
        </row>
        <row r="112">
          <cell r="A112">
            <v>514</v>
          </cell>
          <cell r="B112" t="str">
            <v>Brunswick GA</v>
          </cell>
          <cell r="C112">
            <v>4</v>
          </cell>
        </row>
        <row r="113">
          <cell r="A113">
            <v>538</v>
          </cell>
          <cell r="B113" t="str">
            <v>Seneca SC</v>
          </cell>
          <cell r="C113">
            <v>4</v>
          </cell>
        </row>
        <row r="114">
          <cell r="A114">
            <v>540</v>
          </cell>
          <cell r="B114" t="str">
            <v>Christiansburg VA</v>
          </cell>
          <cell r="C114">
            <v>4</v>
          </cell>
        </row>
        <row r="115">
          <cell r="A115">
            <v>554</v>
          </cell>
          <cell r="B115" t="str">
            <v>Aiken SC</v>
          </cell>
          <cell r="C115">
            <v>4</v>
          </cell>
        </row>
        <row r="116">
          <cell r="A116">
            <v>555</v>
          </cell>
          <cell r="B116" t="str">
            <v>Kill Devil Hills NC</v>
          </cell>
          <cell r="C116">
            <v>4</v>
          </cell>
        </row>
        <row r="117">
          <cell r="A117">
            <v>562</v>
          </cell>
          <cell r="B117" t="str">
            <v>Waynesville NC</v>
          </cell>
          <cell r="C117">
            <v>4</v>
          </cell>
        </row>
        <row r="118">
          <cell r="A118">
            <v>574</v>
          </cell>
          <cell r="B118" t="str">
            <v>Rome GA</v>
          </cell>
          <cell r="C118">
            <v>4</v>
          </cell>
        </row>
        <row r="119">
          <cell r="A119">
            <v>581</v>
          </cell>
          <cell r="B119" t="str">
            <v>Rock Hill SC</v>
          </cell>
          <cell r="C119">
            <v>4</v>
          </cell>
        </row>
        <row r="120">
          <cell r="A120">
            <v>606</v>
          </cell>
          <cell r="B120" t="str">
            <v>Huntsville AL - Madison (PR)</v>
          </cell>
          <cell r="C120">
            <v>4</v>
          </cell>
        </row>
        <row r="121">
          <cell r="A121">
            <v>613</v>
          </cell>
          <cell r="B121" t="str">
            <v>Montgomery AL - Eastdale (PR)</v>
          </cell>
          <cell r="C121">
            <v>4</v>
          </cell>
        </row>
        <row r="122">
          <cell r="A122">
            <v>615</v>
          </cell>
          <cell r="B122" t="str">
            <v>Dothan AL - Wiregrass (PR)</v>
          </cell>
          <cell r="C122">
            <v>4</v>
          </cell>
        </row>
        <row r="123">
          <cell r="A123">
            <v>657</v>
          </cell>
          <cell r="B123" t="str">
            <v>PENSACOLA FL (M)</v>
          </cell>
          <cell r="C123">
            <v>4</v>
          </cell>
        </row>
        <row r="124">
          <cell r="A124">
            <v>663</v>
          </cell>
          <cell r="B124" t="str">
            <v>ASHLAND KY (P)</v>
          </cell>
          <cell r="C124">
            <v>4</v>
          </cell>
        </row>
        <row r="125">
          <cell r="A125">
            <v>668</v>
          </cell>
          <cell r="B125" t="str">
            <v>MERIDIAN MS (M)</v>
          </cell>
          <cell r="C125">
            <v>4</v>
          </cell>
        </row>
        <row r="126">
          <cell r="A126">
            <v>670</v>
          </cell>
          <cell r="B126" t="str">
            <v>HATTIESBURG MS (M)</v>
          </cell>
          <cell r="C126">
            <v>4</v>
          </cell>
        </row>
        <row r="127">
          <cell r="A127">
            <v>673</v>
          </cell>
          <cell r="B127" t="str">
            <v>GAUTIER MS (M)</v>
          </cell>
          <cell r="C127">
            <v>4</v>
          </cell>
        </row>
        <row r="128">
          <cell r="A128">
            <v>677</v>
          </cell>
          <cell r="B128" t="str">
            <v>NATCHEZ MS (M)</v>
          </cell>
          <cell r="C128">
            <v>4</v>
          </cell>
        </row>
        <row r="129">
          <cell r="A129">
            <v>679</v>
          </cell>
          <cell r="B129" t="str">
            <v>BILOXI MS (M)</v>
          </cell>
          <cell r="C129">
            <v>4</v>
          </cell>
        </row>
        <row r="130">
          <cell r="A130">
            <v>687</v>
          </cell>
          <cell r="B130" t="str">
            <v>KNOXVILLE TN KNOXVILLE CNTR(P)</v>
          </cell>
          <cell r="C130">
            <v>4</v>
          </cell>
        </row>
        <row r="131">
          <cell r="A131">
            <v>689</v>
          </cell>
          <cell r="B131" t="str">
            <v>TURKEY CREEK TN (P)</v>
          </cell>
          <cell r="C131">
            <v>4</v>
          </cell>
        </row>
        <row r="132">
          <cell r="A132">
            <v>691</v>
          </cell>
          <cell r="B132" t="str">
            <v>CHATTANOOGA TN NORTHGATE (P)</v>
          </cell>
          <cell r="C132">
            <v>4</v>
          </cell>
        </row>
        <row r="133">
          <cell r="A133">
            <v>1</v>
          </cell>
          <cell r="B133" t="str">
            <v>Monroe NC</v>
          </cell>
          <cell r="C133">
            <v>5</v>
          </cell>
        </row>
        <row r="134">
          <cell r="A134">
            <v>7</v>
          </cell>
          <cell r="B134" t="str">
            <v>Salisbury NC</v>
          </cell>
          <cell r="C134">
            <v>5</v>
          </cell>
        </row>
        <row r="135">
          <cell r="A135">
            <v>11</v>
          </cell>
          <cell r="B135" t="str">
            <v>Statesville NC</v>
          </cell>
          <cell r="C135">
            <v>5</v>
          </cell>
        </row>
        <row r="136">
          <cell r="A136">
            <v>18</v>
          </cell>
          <cell r="B136" t="str">
            <v>Albemarle NC</v>
          </cell>
          <cell r="C136">
            <v>5</v>
          </cell>
        </row>
        <row r="137">
          <cell r="A137">
            <v>39</v>
          </cell>
          <cell r="B137" t="str">
            <v>Cartersville GA</v>
          </cell>
          <cell r="C137">
            <v>5</v>
          </cell>
        </row>
        <row r="138">
          <cell r="A138">
            <v>44</v>
          </cell>
          <cell r="B138" t="str">
            <v>Carrollton GA</v>
          </cell>
          <cell r="C138">
            <v>5</v>
          </cell>
        </row>
        <row r="139">
          <cell r="A139">
            <v>60</v>
          </cell>
          <cell r="B139" t="str">
            <v>Smithfield NC</v>
          </cell>
          <cell r="C139">
            <v>5</v>
          </cell>
        </row>
        <row r="140">
          <cell r="A140">
            <v>80</v>
          </cell>
          <cell r="B140" t="str">
            <v>Shelby NC</v>
          </cell>
          <cell r="C140">
            <v>5</v>
          </cell>
        </row>
        <row r="141">
          <cell r="A141">
            <v>91</v>
          </cell>
          <cell r="B141" t="str">
            <v>Dunn NC</v>
          </cell>
          <cell r="C141">
            <v>5</v>
          </cell>
        </row>
        <row r="142">
          <cell r="A142">
            <v>108</v>
          </cell>
          <cell r="B142" t="str">
            <v>Elizabeth City NC</v>
          </cell>
          <cell r="C142">
            <v>5</v>
          </cell>
        </row>
        <row r="143">
          <cell r="A143">
            <v>110</v>
          </cell>
          <cell r="B143" t="str">
            <v>Suffolk VA</v>
          </cell>
          <cell r="C143">
            <v>5</v>
          </cell>
        </row>
        <row r="144">
          <cell r="A144">
            <v>120</v>
          </cell>
          <cell r="B144" t="str">
            <v>Lumberton NC</v>
          </cell>
          <cell r="C144">
            <v>5</v>
          </cell>
        </row>
        <row r="145">
          <cell r="A145">
            <v>121</v>
          </cell>
          <cell r="B145" t="str">
            <v>Spring Hill FL</v>
          </cell>
          <cell r="C145">
            <v>5</v>
          </cell>
        </row>
        <row r="146">
          <cell r="A146">
            <v>122</v>
          </cell>
          <cell r="B146" t="str">
            <v>Forest City NC</v>
          </cell>
          <cell r="C146">
            <v>5</v>
          </cell>
        </row>
        <row r="147">
          <cell r="A147">
            <v>151</v>
          </cell>
          <cell r="B147" t="str">
            <v>Jacksonville FL - Roosevelt</v>
          </cell>
          <cell r="C147">
            <v>5</v>
          </cell>
        </row>
        <row r="148">
          <cell r="A148">
            <v>165</v>
          </cell>
          <cell r="B148" t="str">
            <v>Hendersonville NC</v>
          </cell>
          <cell r="C148">
            <v>5</v>
          </cell>
        </row>
        <row r="149">
          <cell r="A149">
            <v>188</v>
          </cell>
          <cell r="B149" t="str">
            <v>Dalton GA</v>
          </cell>
          <cell r="C149">
            <v>5</v>
          </cell>
        </row>
        <row r="150">
          <cell r="A150">
            <v>196</v>
          </cell>
          <cell r="B150" t="str">
            <v>Fayetteville GA</v>
          </cell>
          <cell r="C150">
            <v>5</v>
          </cell>
        </row>
        <row r="151">
          <cell r="A151">
            <v>238</v>
          </cell>
          <cell r="B151" t="str">
            <v>Dublin GA</v>
          </cell>
          <cell r="C151">
            <v>5</v>
          </cell>
        </row>
        <row r="152">
          <cell r="A152">
            <v>248</v>
          </cell>
          <cell r="B152" t="str">
            <v>Winter Haven FL</v>
          </cell>
          <cell r="C152">
            <v>5</v>
          </cell>
        </row>
        <row r="153">
          <cell r="A153">
            <v>251</v>
          </cell>
          <cell r="B153" t="str">
            <v>Corbin KY</v>
          </cell>
          <cell r="C153">
            <v>5</v>
          </cell>
        </row>
        <row r="154">
          <cell r="A154">
            <v>262</v>
          </cell>
          <cell r="B154" t="str">
            <v>McDonough GA</v>
          </cell>
          <cell r="C154">
            <v>5</v>
          </cell>
        </row>
        <row r="155">
          <cell r="A155">
            <v>270</v>
          </cell>
          <cell r="B155" t="str">
            <v>Norcross GA</v>
          </cell>
          <cell r="C155">
            <v>5</v>
          </cell>
        </row>
        <row r="156">
          <cell r="A156">
            <v>282</v>
          </cell>
          <cell r="B156" t="str">
            <v>Morristown TN</v>
          </cell>
          <cell r="C156">
            <v>5</v>
          </cell>
        </row>
        <row r="157">
          <cell r="A157">
            <v>288</v>
          </cell>
          <cell r="B157" t="str">
            <v>Conway AR</v>
          </cell>
          <cell r="C157">
            <v>5</v>
          </cell>
        </row>
        <row r="158">
          <cell r="A158">
            <v>289</v>
          </cell>
          <cell r="B158" t="str">
            <v>Auburn AL</v>
          </cell>
          <cell r="C158">
            <v>5</v>
          </cell>
        </row>
        <row r="159">
          <cell r="A159">
            <v>292</v>
          </cell>
          <cell r="B159" t="str">
            <v>Hot Springs AR</v>
          </cell>
          <cell r="C159">
            <v>5</v>
          </cell>
        </row>
        <row r="160">
          <cell r="A160">
            <v>295</v>
          </cell>
          <cell r="B160" t="str">
            <v>Gulfport MS</v>
          </cell>
          <cell r="C160">
            <v>5</v>
          </cell>
        </row>
        <row r="161">
          <cell r="A161">
            <v>296</v>
          </cell>
          <cell r="B161" t="str">
            <v>Waco TX</v>
          </cell>
          <cell r="C161">
            <v>5</v>
          </cell>
        </row>
        <row r="162">
          <cell r="A162">
            <v>304</v>
          </cell>
          <cell r="B162" t="str">
            <v>North Shore LA</v>
          </cell>
          <cell r="C162">
            <v>5</v>
          </cell>
        </row>
        <row r="163">
          <cell r="A163">
            <v>323</v>
          </cell>
          <cell r="B163" t="str">
            <v>Viera FL</v>
          </cell>
          <cell r="C163">
            <v>5</v>
          </cell>
        </row>
        <row r="164">
          <cell r="A164">
            <v>325</v>
          </cell>
          <cell r="B164" t="str">
            <v>Beaufort SC</v>
          </cell>
          <cell r="C164">
            <v>5</v>
          </cell>
        </row>
        <row r="165">
          <cell r="A165">
            <v>331</v>
          </cell>
          <cell r="B165" t="str">
            <v>Conyers GA</v>
          </cell>
          <cell r="C165">
            <v>5</v>
          </cell>
        </row>
        <row r="166">
          <cell r="A166">
            <v>334</v>
          </cell>
          <cell r="B166" t="str">
            <v>Marietta GA</v>
          </cell>
          <cell r="C166">
            <v>5</v>
          </cell>
        </row>
        <row r="167">
          <cell r="A167">
            <v>341</v>
          </cell>
          <cell r="B167" t="str">
            <v>Waxahachie TX</v>
          </cell>
          <cell r="C167">
            <v>5</v>
          </cell>
        </row>
        <row r="168">
          <cell r="A168">
            <v>350</v>
          </cell>
          <cell r="B168" t="str">
            <v>St Augustine FL</v>
          </cell>
          <cell r="C168">
            <v>5</v>
          </cell>
        </row>
        <row r="169">
          <cell r="A169">
            <v>351</v>
          </cell>
          <cell r="B169" t="str">
            <v>Branson MO</v>
          </cell>
          <cell r="C169">
            <v>5</v>
          </cell>
        </row>
        <row r="170">
          <cell r="A170">
            <v>353</v>
          </cell>
          <cell r="B170" t="str">
            <v>Harrisonburg VA</v>
          </cell>
          <cell r="C170">
            <v>5</v>
          </cell>
        </row>
        <row r="171">
          <cell r="A171">
            <v>359</v>
          </cell>
          <cell r="B171" t="str">
            <v>Russellville AR</v>
          </cell>
          <cell r="C171">
            <v>5</v>
          </cell>
        </row>
        <row r="172">
          <cell r="A172">
            <v>363</v>
          </cell>
          <cell r="B172" t="str">
            <v>Palm Coast FL</v>
          </cell>
          <cell r="C172">
            <v>5</v>
          </cell>
        </row>
        <row r="173">
          <cell r="A173">
            <v>368</v>
          </cell>
          <cell r="B173" t="str">
            <v>Wilson NC</v>
          </cell>
          <cell r="C173">
            <v>5</v>
          </cell>
        </row>
        <row r="174">
          <cell r="A174">
            <v>371</v>
          </cell>
          <cell r="B174" t="str">
            <v>Tulsa OK  (New)</v>
          </cell>
          <cell r="C174">
            <v>5</v>
          </cell>
        </row>
        <row r="175">
          <cell r="A175">
            <v>372</v>
          </cell>
          <cell r="B175" t="str">
            <v>Bossier City LA</v>
          </cell>
          <cell r="C175">
            <v>5</v>
          </cell>
        </row>
        <row r="176">
          <cell r="A176">
            <v>377</v>
          </cell>
          <cell r="B176" t="str">
            <v>Rockwall TX</v>
          </cell>
          <cell r="C176">
            <v>5</v>
          </cell>
        </row>
        <row r="177">
          <cell r="A177">
            <v>379</v>
          </cell>
          <cell r="B177" t="str">
            <v>Dallas TX - Flower Mound</v>
          </cell>
          <cell r="C177">
            <v>5</v>
          </cell>
        </row>
        <row r="178">
          <cell r="A178">
            <v>385</v>
          </cell>
          <cell r="B178" t="str">
            <v>Weatherford, TX (New)</v>
          </cell>
          <cell r="C178">
            <v>5</v>
          </cell>
        </row>
        <row r="179">
          <cell r="A179">
            <v>392</v>
          </cell>
          <cell r="B179" t="str">
            <v>Port Orange FL (New)</v>
          </cell>
          <cell r="C179">
            <v>5</v>
          </cell>
        </row>
        <row r="180">
          <cell r="A180">
            <v>462</v>
          </cell>
          <cell r="B180" t="str">
            <v>Roanoke VA - Tanglewood</v>
          </cell>
          <cell r="C180">
            <v>5</v>
          </cell>
        </row>
        <row r="181">
          <cell r="A181">
            <v>490</v>
          </cell>
          <cell r="B181" t="str">
            <v>Gainesville FL - Oaks Mall</v>
          </cell>
          <cell r="C181">
            <v>5</v>
          </cell>
        </row>
        <row r="182">
          <cell r="A182">
            <v>497</v>
          </cell>
          <cell r="B182" t="str">
            <v>Leesburg FL - Lake Square</v>
          </cell>
          <cell r="C182">
            <v>5</v>
          </cell>
        </row>
        <row r="183">
          <cell r="A183">
            <v>520</v>
          </cell>
          <cell r="B183" t="str">
            <v>Waycross GA</v>
          </cell>
          <cell r="C183">
            <v>5</v>
          </cell>
        </row>
        <row r="184">
          <cell r="A184">
            <v>531</v>
          </cell>
          <cell r="B184" t="str">
            <v>Staunton VA</v>
          </cell>
          <cell r="C184">
            <v>5</v>
          </cell>
        </row>
        <row r="185">
          <cell r="A185">
            <v>534</v>
          </cell>
          <cell r="B185" t="str">
            <v>Hilton Head SC</v>
          </cell>
          <cell r="C185">
            <v>5</v>
          </cell>
        </row>
        <row r="186">
          <cell r="A186">
            <v>539</v>
          </cell>
          <cell r="B186" t="str">
            <v>Clarksville TN</v>
          </cell>
          <cell r="C186">
            <v>5</v>
          </cell>
        </row>
        <row r="187">
          <cell r="A187">
            <v>543</v>
          </cell>
          <cell r="B187" t="str">
            <v>California MD</v>
          </cell>
          <cell r="C187">
            <v>5</v>
          </cell>
        </row>
        <row r="188">
          <cell r="A188">
            <v>544</v>
          </cell>
          <cell r="B188" t="str">
            <v>Martinsville VA</v>
          </cell>
          <cell r="C188">
            <v>5</v>
          </cell>
        </row>
        <row r="189">
          <cell r="A189">
            <v>563</v>
          </cell>
          <cell r="B189" t="str">
            <v>Crystal River FL</v>
          </cell>
          <cell r="C189">
            <v>5</v>
          </cell>
        </row>
        <row r="190">
          <cell r="A190">
            <v>568</v>
          </cell>
          <cell r="B190" t="str">
            <v>Asheville NC - Biltmore</v>
          </cell>
          <cell r="C190">
            <v>5</v>
          </cell>
        </row>
        <row r="191">
          <cell r="A191">
            <v>582</v>
          </cell>
          <cell r="B191" t="str">
            <v>Warner Robins GA</v>
          </cell>
          <cell r="C191">
            <v>5</v>
          </cell>
        </row>
        <row r="192">
          <cell r="A192">
            <v>585</v>
          </cell>
          <cell r="B192" t="str">
            <v>Cookeville TN</v>
          </cell>
          <cell r="C192">
            <v>5</v>
          </cell>
        </row>
        <row r="193">
          <cell r="A193">
            <v>588</v>
          </cell>
          <cell r="B193" t="str">
            <v>Jackson TN</v>
          </cell>
          <cell r="C193">
            <v>5</v>
          </cell>
        </row>
        <row r="194">
          <cell r="A194">
            <v>604</v>
          </cell>
          <cell r="B194" t="str">
            <v>Birmingham AL - Summit (PR)</v>
          </cell>
          <cell r="C194">
            <v>5</v>
          </cell>
        </row>
        <row r="195">
          <cell r="A195">
            <v>611</v>
          </cell>
          <cell r="B195" t="str">
            <v>Decatur AL (PR)</v>
          </cell>
          <cell r="C195">
            <v>5</v>
          </cell>
        </row>
        <row r="196">
          <cell r="A196">
            <v>614</v>
          </cell>
          <cell r="B196" t="str">
            <v>Florence AL - Regency Sq (PR)</v>
          </cell>
          <cell r="C196">
            <v>5</v>
          </cell>
        </row>
        <row r="197">
          <cell r="A197">
            <v>623</v>
          </cell>
          <cell r="B197" t="str">
            <v>Douglasville GA (PR)</v>
          </cell>
          <cell r="C197">
            <v>5</v>
          </cell>
        </row>
        <row r="198">
          <cell r="A198">
            <v>627</v>
          </cell>
          <cell r="B198" t="str">
            <v>Tallahassee FL (PR)</v>
          </cell>
          <cell r="C198">
            <v>5</v>
          </cell>
        </row>
        <row r="199">
          <cell r="A199">
            <v>629</v>
          </cell>
          <cell r="B199" t="str">
            <v>Franklin TN (PR)</v>
          </cell>
          <cell r="C199">
            <v>5</v>
          </cell>
        </row>
        <row r="200">
          <cell r="A200">
            <v>664</v>
          </cell>
          <cell r="B200" t="str">
            <v>ELIZABETHTOWN KY (P)</v>
          </cell>
          <cell r="C200">
            <v>5</v>
          </cell>
        </row>
        <row r="201">
          <cell r="A201">
            <v>669</v>
          </cell>
          <cell r="B201" t="str">
            <v>VICKSBURG MS (M)</v>
          </cell>
          <cell r="C201">
            <v>5</v>
          </cell>
        </row>
        <row r="202">
          <cell r="A202">
            <v>692</v>
          </cell>
          <cell r="B202" t="str">
            <v>CLEVELAND TN (P)</v>
          </cell>
          <cell r="C202">
            <v>5</v>
          </cell>
        </row>
        <row r="203">
          <cell r="A203">
            <v>79</v>
          </cell>
          <cell r="B203" t="str">
            <v>Raleigh NC - Garner Station</v>
          </cell>
          <cell r="C203">
            <v>6</v>
          </cell>
        </row>
        <row r="204">
          <cell r="A204">
            <v>81</v>
          </cell>
          <cell r="B204" t="str">
            <v>Morganton NC</v>
          </cell>
          <cell r="C204">
            <v>6</v>
          </cell>
        </row>
        <row r="205">
          <cell r="A205">
            <v>86</v>
          </cell>
          <cell r="B205" t="str">
            <v>Clinton NC</v>
          </cell>
          <cell r="C205">
            <v>6</v>
          </cell>
        </row>
        <row r="206">
          <cell r="A206">
            <v>106</v>
          </cell>
          <cell r="B206" t="str">
            <v>LaGrange GA</v>
          </cell>
          <cell r="C206">
            <v>6</v>
          </cell>
        </row>
        <row r="207">
          <cell r="A207">
            <v>107</v>
          </cell>
          <cell r="B207" t="str">
            <v>Douglas GA</v>
          </cell>
          <cell r="C207">
            <v>6</v>
          </cell>
        </row>
        <row r="208">
          <cell r="A208">
            <v>114</v>
          </cell>
          <cell r="B208" t="str">
            <v>Conway SC</v>
          </cell>
          <cell r="C208">
            <v>6</v>
          </cell>
        </row>
        <row r="209">
          <cell r="A209">
            <v>149</v>
          </cell>
          <cell r="B209" t="str">
            <v>Jacksonville FL - Orange Park</v>
          </cell>
          <cell r="C209">
            <v>6</v>
          </cell>
        </row>
        <row r="210">
          <cell r="A210">
            <v>177</v>
          </cell>
          <cell r="B210" t="str">
            <v>Cornelia GA</v>
          </cell>
          <cell r="C210">
            <v>6</v>
          </cell>
        </row>
        <row r="211">
          <cell r="A211">
            <v>204</v>
          </cell>
          <cell r="B211" t="str">
            <v>Lake City FL</v>
          </cell>
          <cell r="C211">
            <v>6</v>
          </cell>
        </row>
        <row r="212">
          <cell r="A212">
            <v>227</v>
          </cell>
          <cell r="B212" t="str">
            <v>Camden SC</v>
          </cell>
          <cell r="C212">
            <v>6</v>
          </cell>
        </row>
        <row r="213">
          <cell r="A213">
            <v>233</v>
          </cell>
          <cell r="B213" t="str">
            <v>Wilkesboro NC</v>
          </cell>
          <cell r="C213">
            <v>6</v>
          </cell>
        </row>
        <row r="214">
          <cell r="A214">
            <v>234</v>
          </cell>
          <cell r="B214" t="str">
            <v>Deland FL</v>
          </cell>
          <cell r="C214">
            <v>6</v>
          </cell>
        </row>
        <row r="215">
          <cell r="A215">
            <v>246</v>
          </cell>
          <cell r="B215" t="str">
            <v>Corinth MS</v>
          </cell>
          <cell r="C215">
            <v>6</v>
          </cell>
        </row>
        <row r="216">
          <cell r="A216">
            <v>255</v>
          </cell>
          <cell r="B216" t="str">
            <v>Nacogdoches TX</v>
          </cell>
          <cell r="C216">
            <v>6</v>
          </cell>
        </row>
        <row r="217">
          <cell r="A217">
            <v>269</v>
          </cell>
          <cell r="B217" t="str">
            <v>Bainbridge GA</v>
          </cell>
          <cell r="C217">
            <v>6</v>
          </cell>
        </row>
        <row r="218">
          <cell r="A218">
            <v>297</v>
          </cell>
          <cell r="B218" t="str">
            <v>Lufkin TX</v>
          </cell>
          <cell r="C218">
            <v>6</v>
          </cell>
        </row>
        <row r="219">
          <cell r="A219">
            <v>299</v>
          </cell>
          <cell r="B219" t="str">
            <v>North Augusta SC</v>
          </cell>
          <cell r="C219">
            <v>6</v>
          </cell>
        </row>
        <row r="220">
          <cell r="A220">
            <v>302</v>
          </cell>
          <cell r="B220" t="str">
            <v>Milledgeville GA</v>
          </cell>
          <cell r="C220">
            <v>6</v>
          </cell>
        </row>
        <row r="221">
          <cell r="A221">
            <v>308</v>
          </cell>
          <cell r="B221" t="str">
            <v>Destin FL</v>
          </cell>
          <cell r="C221">
            <v>6</v>
          </cell>
        </row>
        <row r="222">
          <cell r="A222">
            <v>311</v>
          </cell>
          <cell r="B222" t="str">
            <v>Gallatin TN</v>
          </cell>
          <cell r="C222">
            <v>6</v>
          </cell>
        </row>
        <row r="223">
          <cell r="A223">
            <v>315</v>
          </cell>
          <cell r="B223" t="str">
            <v>Columbia TN</v>
          </cell>
          <cell r="C223">
            <v>6</v>
          </cell>
        </row>
        <row r="224">
          <cell r="A224">
            <v>316</v>
          </cell>
          <cell r="B224" t="str">
            <v>Springfield TN</v>
          </cell>
          <cell r="C224">
            <v>6</v>
          </cell>
        </row>
        <row r="225">
          <cell r="A225">
            <v>319</v>
          </cell>
          <cell r="B225" t="str">
            <v>Lenoir NC</v>
          </cell>
          <cell r="C225">
            <v>6</v>
          </cell>
        </row>
        <row r="226">
          <cell r="A226">
            <v>320</v>
          </cell>
          <cell r="B226" t="str">
            <v>Paris TX</v>
          </cell>
          <cell r="C226">
            <v>6</v>
          </cell>
        </row>
        <row r="227">
          <cell r="A227">
            <v>327</v>
          </cell>
          <cell r="B227" t="str">
            <v>Sherman Tx</v>
          </cell>
          <cell r="C227">
            <v>6</v>
          </cell>
        </row>
        <row r="228">
          <cell r="A228">
            <v>328</v>
          </cell>
          <cell r="B228" t="str">
            <v>Kerrville TX</v>
          </cell>
          <cell r="C228">
            <v>6</v>
          </cell>
        </row>
        <row r="229">
          <cell r="A229">
            <v>336</v>
          </cell>
          <cell r="B229" t="str">
            <v>McKinney TX</v>
          </cell>
          <cell r="C229">
            <v>6</v>
          </cell>
        </row>
        <row r="230">
          <cell r="A230">
            <v>344</v>
          </cell>
          <cell r="B230" t="str">
            <v>Land O Lakes FL</v>
          </cell>
          <cell r="C230">
            <v>6</v>
          </cell>
        </row>
        <row r="231">
          <cell r="A231">
            <v>345</v>
          </cell>
          <cell r="B231" t="str">
            <v>Clermont FL</v>
          </cell>
          <cell r="C231">
            <v>6</v>
          </cell>
        </row>
        <row r="232">
          <cell r="A232">
            <v>352</v>
          </cell>
          <cell r="B232" t="str">
            <v>Owasso OK</v>
          </cell>
          <cell r="C232">
            <v>6</v>
          </cell>
        </row>
        <row r="233">
          <cell r="A233">
            <v>360</v>
          </cell>
          <cell r="B233" t="str">
            <v>Roanoke Rapids NC</v>
          </cell>
          <cell r="C233">
            <v>6</v>
          </cell>
        </row>
        <row r="234">
          <cell r="A234">
            <v>362</v>
          </cell>
          <cell r="B234" t="str">
            <v>Stillwater OK</v>
          </cell>
          <cell r="C234">
            <v>6</v>
          </cell>
        </row>
        <row r="235">
          <cell r="A235">
            <v>387</v>
          </cell>
          <cell r="B235" t="str">
            <v>Kissimmee, FL - (New)</v>
          </cell>
          <cell r="C235">
            <v>6</v>
          </cell>
        </row>
        <row r="236">
          <cell r="A236">
            <v>388</v>
          </cell>
          <cell r="B236" t="str">
            <v>Cape Coral, FL (The Shops)</v>
          </cell>
          <cell r="C236">
            <v>6</v>
          </cell>
        </row>
        <row r="237">
          <cell r="A237">
            <v>464</v>
          </cell>
          <cell r="B237" t="str">
            <v>Greer SC</v>
          </cell>
          <cell r="C237">
            <v>6</v>
          </cell>
        </row>
        <row r="238">
          <cell r="A238">
            <v>495</v>
          </cell>
          <cell r="B238" t="str">
            <v>Griffin GA</v>
          </cell>
          <cell r="C238">
            <v>6</v>
          </cell>
        </row>
        <row r="239">
          <cell r="A239">
            <v>496</v>
          </cell>
          <cell r="B239" t="str">
            <v>Middlesboro KY</v>
          </cell>
          <cell r="C239">
            <v>6</v>
          </cell>
        </row>
        <row r="240">
          <cell r="A240">
            <v>498</v>
          </cell>
          <cell r="B240" t="str">
            <v>Beckley WV</v>
          </cell>
          <cell r="C240">
            <v>6</v>
          </cell>
        </row>
        <row r="241">
          <cell r="A241">
            <v>513</v>
          </cell>
          <cell r="B241" t="str">
            <v>Orangeburg SC</v>
          </cell>
          <cell r="C241">
            <v>6</v>
          </cell>
        </row>
        <row r="242">
          <cell r="A242">
            <v>521</v>
          </cell>
          <cell r="B242" t="str">
            <v>Westminster MD</v>
          </cell>
          <cell r="C242">
            <v>6</v>
          </cell>
        </row>
        <row r="243">
          <cell r="A243">
            <v>547</v>
          </cell>
          <cell r="B243" t="str">
            <v>Vidalia GA</v>
          </cell>
          <cell r="C243">
            <v>6</v>
          </cell>
        </row>
        <row r="244">
          <cell r="A244">
            <v>561</v>
          </cell>
          <cell r="B244" t="str">
            <v>Wise VA</v>
          </cell>
          <cell r="C244">
            <v>6</v>
          </cell>
        </row>
        <row r="245">
          <cell r="A245">
            <v>566</v>
          </cell>
          <cell r="B245" t="str">
            <v>Summerville SC</v>
          </cell>
          <cell r="C245">
            <v>6</v>
          </cell>
        </row>
        <row r="246">
          <cell r="A246">
            <v>571</v>
          </cell>
          <cell r="B246" t="str">
            <v>Lexington NC</v>
          </cell>
          <cell r="C246">
            <v>6</v>
          </cell>
        </row>
        <row r="247">
          <cell r="A247">
            <v>583</v>
          </cell>
          <cell r="B247" t="str">
            <v>Sebring FL</v>
          </cell>
          <cell r="C247">
            <v>6</v>
          </cell>
        </row>
        <row r="248">
          <cell r="A248">
            <v>593</v>
          </cell>
          <cell r="B248" t="str">
            <v>Whiteville NC</v>
          </cell>
          <cell r="C248">
            <v>6</v>
          </cell>
        </row>
        <row r="249">
          <cell r="A249">
            <v>598</v>
          </cell>
          <cell r="B249" t="str">
            <v>Henderson NC</v>
          </cell>
          <cell r="C249">
            <v>6</v>
          </cell>
        </row>
        <row r="250">
          <cell r="A250">
            <v>633</v>
          </cell>
          <cell r="B250" t="str">
            <v>Little Rock AR (PR)</v>
          </cell>
          <cell r="C250">
            <v>6</v>
          </cell>
        </row>
        <row r="251">
          <cell r="A251">
            <v>655</v>
          </cell>
          <cell r="B251" t="str">
            <v>SELMA AL (M)</v>
          </cell>
          <cell r="C251">
            <v>6</v>
          </cell>
        </row>
        <row r="252">
          <cell r="A252">
            <v>658</v>
          </cell>
          <cell r="B252" t="str">
            <v>MARY ESTHER FL (M)</v>
          </cell>
          <cell r="C252">
            <v>6</v>
          </cell>
        </row>
        <row r="253">
          <cell r="A253">
            <v>667</v>
          </cell>
          <cell r="B253" t="str">
            <v>GREENVILLE MS (M)</v>
          </cell>
          <cell r="C253">
            <v>6</v>
          </cell>
        </row>
        <row r="254">
          <cell r="A254">
            <v>674</v>
          </cell>
          <cell r="B254" t="str">
            <v>LAUREL MS (M)</v>
          </cell>
          <cell r="C254">
            <v>6</v>
          </cell>
        </row>
        <row r="255">
          <cell r="A255">
            <v>684</v>
          </cell>
          <cell r="B255" t="str">
            <v>ATHENS TN (P)</v>
          </cell>
          <cell r="C255">
            <v>6</v>
          </cell>
        </row>
        <row r="256">
          <cell r="A256">
            <v>697</v>
          </cell>
          <cell r="B256" t="str">
            <v>MORGANTOWN WV (P)</v>
          </cell>
          <cell r="C256">
            <v>6</v>
          </cell>
        </row>
        <row r="257">
          <cell r="A257">
            <v>698</v>
          </cell>
          <cell r="B257" t="str">
            <v>PARKERSBURG WV (P)</v>
          </cell>
          <cell r="C257">
            <v>6</v>
          </cell>
        </row>
        <row r="258">
          <cell r="A258">
            <v>3</v>
          </cell>
          <cell r="B258" t="str">
            <v>Union SC</v>
          </cell>
          <cell r="C258">
            <v>7</v>
          </cell>
        </row>
        <row r="259">
          <cell r="A259">
            <v>14</v>
          </cell>
          <cell r="B259" t="str">
            <v>Rockingham NC</v>
          </cell>
          <cell r="C259">
            <v>7</v>
          </cell>
        </row>
        <row r="260">
          <cell r="A260">
            <v>22</v>
          </cell>
          <cell r="B260" t="str">
            <v>Lincolnton NC</v>
          </cell>
          <cell r="C260">
            <v>7</v>
          </cell>
        </row>
        <row r="261">
          <cell r="A261">
            <v>31</v>
          </cell>
          <cell r="B261" t="str">
            <v>Reidsville NC</v>
          </cell>
          <cell r="C261">
            <v>7</v>
          </cell>
        </row>
        <row r="262">
          <cell r="A262">
            <v>48</v>
          </cell>
          <cell r="B262" t="str">
            <v>South Boston VA</v>
          </cell>
          <cell r="C262">
            <v>7</v>
          </cell>
        </row>
        <row r="263">
          <cell r="A263">
            <v>56</v>
          </cell>
          <cell r="B263" t="str">
            <v>Lancaster SC</v>
          </cell>
          <cell r="C263">
            <v>7</v>
          </cell>
        </row>
        <row r="264">
          <cell r="A264">
            <v>72</v>
          </cell>
          <cell r="B264" t="str">
            <v>Gaffney SC</v>
          </cell>
          <cell r="C264">
            <v>7</v>
          </cell>
        </row>
        <row r="265">
          <cell r="A265">
            <v>78</v>
          </cell>
          <cell r="B265" t="str">
            <v>Hartwell GA</v>
          </cell>
          <cell r="C265">
            <v>7</v>
          </cell>
        </row>
        <row r="266">
          <cell r="A266">
            <v>89</v>
          </cell>
          <cell r="B266" t="str">
            <v>Simpsonville SC</v>
          </cell>
          <cell r="C266">
            <v>7</v>
          </cell>
        </row>
        <row r="267">
          <cell r="A267">
            <v>124</v>
          </cell>
          <cell r="B267" t="str">
            <v>Greenville TX</v>
          </cell>
          <cell r="C267">
            <v>7</v>
          </cell>
        </row>
        <row r="268">
          <cell r="A268">
            <v>130</v>
          </cell>
          <cell r="B268" t="str">
            <v>Washington NC</v>
          </cell>
          <cell r="C268">
            <v>7</v>
          </cell>
        </row>
        <row r="269">
          <cell r="A269">
            <v>179</v>
          </cell>
          <cell r="B269" t="str">
            <v>Moultrie GA</v>
          </cell>
          <cell r="C269">
            <v>7</v>
          </cell>
        </row>
        <row r="270">
          <cell r="A270">
            <v>197</v>
          </cell>
          <cell r="B270" t="str">
            <v>Eden NC</v>
          </cell>
          <cell r="C270">
            <v>7</v>
          </cell>
        </row>
        <row r="271">
          <cell r="A271">
            <v>199</v>
          </cell>
          <cell r="B271" t="str">
            <v>Paragould AR</v>
          </cell>
          <cell r="C271">
            <v>7</v>
          </cell>
        </row>
        <row r="272">
          <cell r="A272">
            <v>366</v>
          </cell>
          <cell r="B272" t="str">
            <v>Thomaston GA</v>
          </cell>
          <cell r="C272">
            <v>7</v>
          </cell>
        </row>
        <row r="273">
          <cell r="A273">
            <v>374</v>
          </cell>
          <cell r="B273" t="str">
            <v>Walterboro SC</v>
          </cell>
          <cell r="C273">
            <v>7</v>
          </cell>
        </row>
        <row r="274">
          <cell r="A274">
            <v>439</v>
          </cell>
          <cell r="B274" t="str">
            <v>Duluth GA (PR)</v>
          </cell>
          <cell r="C274">
            <v>7</v>
          </cell>
        </row>
        <row r="275">
          <cell r="A275">
            <v>449</v>
          </cell>
          <cell r="B275" t="str">
            <v>Kinston NC</v>
          </cell>
          <cell r="C275">
            <v>7</v>
          </cell>
        </row>
        <row r="276">
          <cell r="A276">
            <v>526</v>
          </cell>
          <cell r="B276" t="str">
            <v>Culpeper VA</v>
          </cell>
          <cell r="C276">
            <v>7</v>
          </cell>
        </row>
        <row r="277">
          <cell r="A277">
            <v>528</v>
          </cell>
          <cell r="B277" t="str">
            <v>Americus GA</v>
          </cell>
          <cell r="C277">
            <v>7</v>
          </cell>
        </row>
        <row r="278">
          <cell r="A278">
            <v>530</v>
          </cell>
          <cell r="B278" t="str">
            <v>Farmville VA</v>
          </cell>
          <cell r="C278">
            <v>7</v>
          </cell>
        </row>
        <row r="279">
          <cell r="A279">
            <v>537</v>
          </cell>
          <cell r="B279" t="str">
            <v>Franklin VA</v>
          </cell>
          <cell r="C279">
            <v>7</v>
          </cell>
        </row>
        <row r="280">
          <cell r="A280">
            <v>558</v>
          </cell>
          <cell r="B280" t="str">
            <v>Stuttgart AR</v>
          </cell>
          <cell r="C280">
            <v>7</v>
          </cell>
        </row>
        <row r="281">
          <cell r="A281">
            <v>560</v>
          </cell>
          <cell r="B281" t="str">
            <v>Hartsville SC</v>
          </cell>
          <cell r="C281">
            <v>7</v>
          </cell>
        </row>
        <row r="282">
          <cell r="A282">
            <v>564</v>
          </cell>
          <cell r="B282" t="str">
            <v>Elkin NC</v>
          </cell>
          <cell r="C282">
            <v>7</v>
          </cell>
        </row>
        <row r="283">
          <cell r="A283">
            <v>565</v>
          </cell>
          <cell r="B283" t="str">
            <v>Laurinburg NC</v>
          </cell>
          <cell r="C283">
            <v>7</v>
          </cell>
        </row>
        <row r="284">
          <cell r="A284">
            <v>569</v>
          </cell>
          <cell r="B284" t="str">
            <v>Georgetown SC</v>
          </cell>
          <cell r="C284">
            <v>7</v>
          </cell>
        </row>
        <row r="285">
          <cell r="A285">
            <v>573</v>
          </cell>
          <cell r="B285" t="str">
            <v>St Marys GA</v>
          </cell>
          <cell r="C285">
            <v>7</v>
          </cell>
        </row>
        <row r="286">
          <cell r="A286">
            <v>584</v>
          </cell>
          <cell r="B286" t="str">
            <v>Williamston NC</v>
          </cell>
          <cell r="C286">
            <v>7</v>
          </cell>
        </row>
        <row r="287">
          <cell r="A287">
            <v>587</v>
          </cell>
          <cell r="B287" t="str">
            <v>Brevard NC</v>
          </cell>
          <cell r="C287">
            <v>7</v>
          </cell>
        </row>
        <row r="288">
          <cell r="A288">
            <v>589</v>
          </cell>
          <cell r="B288" t="str">
            <v>Ahoskie NC</v>
          </cell>
          <cell r="C288">
            <v>7</v>
          </cell>
        </row>
        <row r="289">
          <cell r="A289">
            <v>592</v>
          </cell>
          <cell r="B289" t="str">
            <v>Laurens SC</v>
          </cell>
          <cell r="C289">
            <v>7</v>
          </cell>
        </row>
        <row r="290">
          <cell r="A290">
            <v>594</v>
          </cell>
          <cell r="B290" t="str">
            <v>Lake City SC</v>
          </cell>
          <cell r="C290">
            <v>7</v>
          </cell>
        </row>
        <row r="291">
          <cell r="A291">
            <v>506</v>
          </cell>
          <cell r="B291" t="str">
            <v>Richlands, VA</v>
          </cell>
          <cell r="C291">
            <v>7</v>
          </cell>
        </row>
        <row r="292">
          <cell r="A292">
            <v>599</v>
          </cell>
          <cell r="B292" t="str">
            <v>Toccoa GA</v>
          </cell>
          <cell r="C292">
            <v>7</v>
          </cell>
        </row>
        <row r="293">
          <cell r="A293">
            <v>686</v>
          </cell>
          <cell r="B293" t="str">
            <v>OAK RIDGE TN (P)</v>
          </cell>
          <cell r="C293">
            <v>7</v>
          </cell>
        </row>
        <row r="294">
          <cell r="A294">
            <v>693</v>
          </cell>
          <cell r="B294" t="str">
            <v>GREENEVILLE TN (P)</v>
          </cell>
          <cell r="C294">
            <v>7</v>
          </cell>
        </row>
        <row r="295">
          <cell r="A295">
            <v>888</v>
          </cell>
          <cell r="B295" t="str">
            <v>E-Commerce</v>
          </cell>
          <cell r="C295">
            <v>16</v>
          </cell>
        </row>
      </sheetData>
      <sheetData sheetId="5" refreshError="1">
        <row r="1">
          <cell r="A1">
            <v>452</v>
          </cell>
          <cell r="B1" t="str">
            <v>Charlotte NC - SouthPark</v>
          </cell>
          <cell r="C1">
            <v>1</v>
          </cell>
        </row>
        <row r="2">
          <cell r="A2">
            <v>458</v>
          </cell>
          <cell r="B2" t="str">
            <v>Raleigh NC - Crabtree</v>
          </cell>
          <cell r="C2">
            <v>1</v>
          </cell>
        </row>
        <row r="3">
          <cell r="A3">
            <v>16</v>
          </cell>
          <cell r="B3" t="str">
            <v>Greenville SC - Haywood</v>
          </cell>
          <cell r="C3">
            <v>2</v>
          </cell>
        </row>
        <row r="4">
          <cell r="A4">
            <v>17</v>
          </cell>
          <cell r="B4" t="str">
            <v>Winston Salem NC</v>
          </cell>
          <cell r="C4">
            <v>2</v>
          </cell>
        </row>
        <row r="5">
          <cell r="A5">
            <v>603</v>
          </cell>
          <cell r="B5" t="str">
            <v>Birmingham AL -Riverchase (PR)</v>
          </cell>
          <cell r="C5">
            <v>2</v>
          </cell>
        </row>
        <row r="6">
          <cell r="A6">
            <v>162</v>
          </cell>
          <cell r="B6" t="str">
            <v>Columbia SC - Columbiana</v>
          </cell>
          <cell r="C6">
            <v>2</v>
          </cell>
        </row>
        <row r="7">
          <cell r="A7">
            <v>553</v>
          </cell>
          <cell r="B7" t="str">
            <v>Pineville NC</v>
          </cell>
          <cell r="C7">
            <v>2</v>
          </cell>
        </row>
        <row r="8">
          <cell r="A8">
            <v>676</v>
          </cell>
          <cell r="B8" t="str">
            <v>RIDGELAND MS (M)</v>
          </cell>
          <cell r="C8">
            <v>2</v>
          </cell>
        </row>
        <row r="9">
          <cell r="A9">
            <v>694</v>
          </cell>
          <cell r="B9" t="str">
            <v>CHATTANOOGA TN HAMILTON PL (P)</v>
          </cell>
          <cell r="C9">
            <v>3</v>
          </cell>
        </row>
        <row r="10">
          <cell r="A10">
            <v>141</v>
          </cell>
          <cell r="B10" t="str">
            <v>Jacksonville FL - The Avenues</v>
          </cell>
          <cell r="C10">
            <v>3</v>
          </cell>
        </row>
        <row r="11">
          <cell r="A11">
            <v>329</v>
          </cell>
          <cell r="B11" t="str">
            <v>Charlotte NC - Northlake Vlg</v>
          </cell>
          <cell r="C11">
            <v>3</v>
          </cell>
        </row>
        <row r="12">
          <cell r="A12">
            <v>685</v>
          </cell>
          <cell r="B12" t="str">
            <v>KNOXVILLE TN WEST TOWN (P)</v>
          </cell>
          <cell r="C12">
            <v>3</v>
          </cell>
        </row>
        <row r="13">
          <cell r="A13">
            <v>13</v>
          </cell>
          <cell r="B13" t="str">
            <v>Wilmington NC - Mall</v>
          </cell>
          <cell r="C13">
            <v>3</v>
          </cell>
        </row>
        <row r="14">
          <cell r="A14">
            <v>607</v>
          </cell>
          <cell r="B14" t="str">
            <v>Huntsville AL - Parkway (PR)</v>
          </cell>
          <cell r="C14">
            <v>3</v>
          </cell>
        </row>
        <row r="15">
          <cell r="A15">
            <v>491</v>
          </cell>
          <cell r="B15" t="str">
            <v>Charlottesville VA</v>
          </cell>
          <cell r="C15">
            <v>3</v>
          </cell>
        </row>
        <row r="16">
          <cell r="A16">
            <v>25</v>
          </cell>
          <cell r="B16" t="str">
            <v>Greensboro NC - Friendly</v>
          </cell>
          <cell r="C16">
            <v>3</v>
          </cell>
        </row>
        <row r="17">
          <cell r="A17">
            <v>239</v>
          </cell>
          <cell r="B17" t="str">
            <v>Savannah GA - Oglethorpe</v>
          </cell>
          <cell r="C17">
            <v>4</v>
          </cell>
        </row>
        <row r="18">
          <cell r="A18">
            <v>516</v>
          </cell>
          <cell r="B18" t="str">
            <v>Myrtle Beach SC-Myrtle Beach M</v>
          </cell>
          <cell r="C18">
            <v>4</v>
          </cell>
        </row>
        <row r="19">
          <cell r="A19">
            <v>620</v>
          </cell>
          <cell r="B19" t="str">
            <v>Kennesaw GA (PR)</v>
          </cell>
          <cell r="C19">
            <v>4</v>
          </cell>
        </row>
        <row r="20">
          <cell r="A20">
            <v>84</v>
          </cell>
          <cell r="B20" t="str">
            <v>Florence SC</v>
          </cell>
          <cell r="C20">
            <v>4</v>
          </cell>
        </row>
        <row r="21">
          <cell r="A21">
            <v>608</v>
          </cell>
          <cell r="B21" t="str">
            <v>Tuscaloosa AL (PR)</v>
          </cell>
          <cell r="C21">
            <v>4</v>
          </cell>
        </row>
        <row r="22">
          <cell r="A22">
            <v>604</v>
          </cell>
          <cell r="B22" t="str">
            <v>Birmingham AL - Summit (PR)</v>
          </cell>
          <cell r="C22">
            <v>4</v>
          </cell>
        </row>
        <row r="23">
          <cell r="A23">
            <v>375</v>
          </cell>
          <cell r="B23" t="str">
            <v>Buford GA</v>
          </cell>
          <cell r="C23">
            <v>4</v>
          </cell>
        </row>
        <row r="24">
          <cell r="A24">
            <v>19</v>
          </cell>
          <cell r="B24" t="str">
            <v>Anderson SC</v>
          </cell>
          <cell r="C24">
            <v>4</v>
          </cell>
        </row>
        <row r="25">
          <cell r="A25">
            <v>228</v>
          </cell>
          <cell r="B25" t="str">
            <v>Lady Lake FL</v>
          </cell>
          <cell r="C25">
            <v>4</v>
          </cell>
        </row>
        <row r="26">
          <cell r="A26">
            <v>678</v>
          </cell>
          <cell r="B26" t="str">
            <v>FLOWOOD MS (M)</v>
          </cell>
          <cell r="C26">
            <v>4</v>
          </cell>
        </row>
        <row r="27">
          <cell r="A27">
            <v>671</v>
          </cell>
          <cell r="B27" t="str">
            <v>TUPELO MS (M)</v>
          </cell>
          <cell r="C27">
            <v>4</v>
          </cell>
        </row>
        <row r="28">
          <cell r="A28">
            <v>404</v>
          </cell>
          <cell r="B28" t="str">
            <v>Newnan GA - Ashley Park (New)</v>
          </cell>
          <cell r="C28">
            <v>4</v>
          </cell>
        </row>
        <row r="29">
          <cell r="A29">
            <v>398</v>
          </cell>
          <cell r="B29" t="str">
            <v>Macon GA -River Crossing (New)</v>
          </cell>
          <cell r="C29">
            <v>4</v>
          </cell>
        </row>
        <row r="30">
          <cell r="A30">
            <v>244</v>
          </cell>
          <cell r="B30" t="str">
            <v>Myrtle Beach SC-Coastal Grand</v>
          </cell>
          <cell r="C30">
            <v>4</v>
          </cell>
        </row>
        <row r="31">
          <cell r="A31">
            <v>394</v>
          </cell>
          <cell r="B31" t="str">
            <v>Wilmington NC - Mayfaire</v>
          </cell>
          <cell r="C31">
            <v>5</v>
          </cell>
        </row>
        <row r="32">
          <cell r="A32">
            <v>670</v>
          </cell>
          <cell r="B32" t="str">
            <v>HATTIESBURG MS (M)</v>
          </cell>
          <cell r="C32">
            <v>5</v>
          </cell>
        </row>
        <row r="33">
          <cell r="A33">
            <v>532</v>
          </cell>
          <cell r="B33" t="str">
            <v>Southern Pines NC</v>
          </cell>
          <cell r="C33">
            <v>5</v>
          </cell>
        </row>
        <row r="34">
          <cell r="A34">
            <v>242</v>
          </cell>
          <cell r="B34" t="str">
            <v>Durham NC - Southpoint</v>
          </cell>
          <cell r="C34">
            <v>5</v>
          </cell>
        </row>
        <row r="35">
          <cell r="A35">
            <v>349</v>
          </cell>
          <cell r="B35" t="str">
            <v>Trussville AL</v>
          </cell>
          <cell r="C35">
            <v>5</v>
          </cell>
        </row>
        <row r="36">
          <cell r="A36">
            <v>682</v>
          </cell>
          <cell r="B36" t="str">
            <v>KINGSPORT TN (P)</v>
          </cell>
          <cell r="C36">
            <v>5</v>
          </cell>
        </row>
        <row r="37">
          <cell r="A37">
            <v>688</v>
          </cell>
          <cell r="B37" t="str">
            <v>JOHNSON CITY TN (P)</v>
          </cell>
          <cell r="C37">
            <v>5</v>
          </cell>
        </row>
        <row r="38">
          <cell r="A38">
            <v>652</v>
          </cell>
          <cell r="B38" t="str">
            <v>MOBILE AL (M)</v>
          </cell>
          <cell r="C38">
            <v>5</v>
          </cell>
        </row>
        <row r="39">
          <cell r="A39">
            <v>378</v>
          </cell>
          <cell r="B39" t="str">
            <v>Columbia SC - Sandhill</v>
          </cell>
          <cell r="C39">
            <v>5</v>
          </cell>
        </row>
        <row r="40">
          <cell r="A40">
            <v>683</v>
          </cell>
          <cell r="B40" t="str">
            <v>MARYVILLE TN (P)</v>
          </cell>
          <cell r="C40">
            <v>5</v>
          </cell>
        </row>
        <row r="41">
          <cell r="A41">
            <v>202</v>
          </cell>
          <cell r="B41" t="str">
            <v>Charleston SC - Citadel</v>
          </cell>
          <cell r="C41">
            <v>5</v>
          </cell>
        </row>
        <row r="42">
          <cell r="A42">
            <v>189</v>
          </cell>
          <cell r="B42" t="str">
            <v>Macon GA</v>
          </cell>
          <cell r="C42">
            <v>5</v>
          </cell>
        </row>
        <row r="43">
          <cell r="A43">
            <v>552</v>
          </cell>
          <cell r="B43" t="str">
            <v>Greenville NC - Colonial</v>
          </cell>
          <cell r="C43">
            <v>5</v>
          </cell>
        </row>
        <row r="44">
          <cell r="A44">
            <v>26</v>
          </cell>
          <cell r="B44" t="str">
            <v>Hickory NC</v>
          </cell>
          <cell r="C44">
            <v>6</v>
          </cell>
        </row>
        <row r="45">
          <cell r="A45">
            <v>645</v>
          </cell>
          <cell r="B45" t="str">
            <v>MONROE LA (M)</v>
          </cell>
          <cell r="C45">
            <v>6</v>
          </cell>
        </row>
        <row r="46">
          <cell r="A46">
            <v>112</v>
          </cell>
          <cell r="B46" t="str">
            <v>Asheville NC - Asheville Mall</v>
          </cell>
          <cell r="C46">
            <v>6</v>
          </cell>
        </row>
        <row r="47">
          <cell r="A47">
            <v>6</v>
          </cell>
          <cell r="B47" t="str">
            <v>Gastonia NC</v>
          </cell>
          <cell r="C47">
            <v>6</v>
          </cell>
        </row>
        <row r="48">
          <cell r="A48">
            <v>465</v>
          </cell>
          <cell r="B48" t="str">
            <v>Greensboro NC - 4 Seasons</v>
          </cell>
          <cell r="C48">
            <v>6</v>
          </cell>
        </row>
        <row r="49">
          <cell r="A49">
            <v>534</v>
          </cell>
          <cell r="B49" t="str">
            <v>Hilton Head SC</v>
          </cell>
          <cell r="C49">
            <v>6</v>
          </cell>
        </row>
        <row r="50">
          <cell r="A50">
            <v>489</v>
          </cell>
          <cell r="B50" t="str">
            <v>Cary NC</v>
          </cell>
          <cell r="C50">
            <v>6</v>
          </cell>
        </row>
        <row r="51">
          <cell r="A51">
            <v>476</v>
          </cell>
          <cell r="B51" t="str">
            <v>Fayetteville NC - Cross Creek</v>
          </cell>
          <cell r="C51">
            <v>6</v>
          </cell>
        </row>
        <row r="52">
          <cell r="A52">
            <v>687</v>
          </cell>
          <cell r="B52" t="str">
            <v>KNOXVILLE TN KNOXVILLE CNTR(P)</v>
          </cell>
          <cell r="C52">
            <v>6</v>
          </cell>
        </row>
        <row r="53">
          <cell r="A53">
            <v>87</v>
          </cell>
          <cell r="B53" t="str">
            <v>Gainesville GA</v>
          </cell>
          <cell r="C53">
            <v>6</v>
          </cell>
        </row>
        <row r="54">
          <cell r="A54">
            <v>629</v>
          </cell>
          <cell r="B54" t="str">
            <v>Franklin TN (PR)</v>
          </cell>
          <cell r="C54">
            <v>6</v>
          </cell>
        </row>
        <row r="55">
          <cell r="A55">
            <v>184</v>
          </cell>
          <cell r="B55" t="str">
            <v>Snellville GA</v>
          </cell>
          <cell r="C55">
            <v>6</v>
          </cell>
        </row>
        <row r="56">
          <cell r="A56">
            <v>243</v>
          </cell>
          <cell r="B56" t="str">
            <v>Raleigh NC - Triangle Town Ctr</v>
          </cell>
          <cell r="C56">
            <v>6</v>
          </cell>
        </row>
        <row r="57">
          <cell r="A57">
            <v>679</v>
          </cell>
          <cell r="B57" t="str">
            <v>BILOXI MS (M)</v>
          </cell>
          <cell r="C57">
            <v>6</v>
          </cell>
        </row>
        <row r="58">
          <cell r="A58">
            <v>663</v>
          </cell>
          <cell r="B58" t="str">
            <v>ASHLAND KY (P)</v>
          </cell>
          <cell r="C58">
            <v>6</v>
          </cell>
        </row>
        <row r="59">
          <cell r="A59">
            <v>381</v>
          </cell>
          <cell r="B59" t="str">
            <v>Fort Worth TX - Alliance (New)</v>
          </cell>
          <cell r="C59">
            <v>7</v>
          </cell>
        </row>
        <row r="60">
          <cell r="A60">
            <v>657</v>
          </cell>
          <cell r="B60" t="str">
            <v>PENSACOLA FL (M)</v>
          </cell>
          <cell r="C60">
            <v>7</v>
          </cell>
        </row>
        <row r="61">
          <cell r="A61">
            <v>285</v>
          </cell>
          <cell r="B61" t="str">
            <v>Rogers AR</v>
          </cell>
          <cell r="C61">
            <v>7</v>
          </cell>
        </row>
        <row r="62">
          <cell r="A62">
            <v>380</v>
          </cell>
          <cell r="B62" t="str">
            <v>Murfreesboro TN</v>
          </cell>
          <cell r="C62">
            <v>7</v>
          </cell>
        </row>
        <row r="63">
          <cell r="A63">
            <v>52</v>
          </cell>
          <cell r="B63" t="str">
            <v>Bristol VA</v>
          </cell>
          <cell r="C63">
            <v>7</v>
          </cell>
        </row>
        <row r="64">
          <cell r="A64">
            <v>675</v>
          </cell>
          <cell r="B64" t="str">
            <v>COLUMBUS MS (M)</v>
          </cell>
          <cell r="C64">
            <v>7</v>
          </cell>
        </row>
        <row r="65">
          <cell r="A65">
            <v>510</v>
          </cell>
          <cell r="B65" t="str">
            <v>Valdosta GA</v>
          </cell>
          <cell r="C65">
            <v>7</v>
          </cell>
        </row>
        <row r="66">
          <cell r="A66">
            <v>28</v>
          </cell>
          <cell r="B66" t="str">
            <v>Rocky Mount NC</v>
          </cell>
          <cell r="C66">
            <v>7</v>
          </cell>
        </row>
        <row r="67">
          <cell r="A67">
            <v>482</v>
          </cell>
          <cell r="B67" t="str">
            <v>Spartanburg SC - Westgate</v>
          </cell>
          <cell r="C67">
            <v>7</v>
          </cell>
        </row>
        <row r="68">
          <cell r="A68">
            <v>613</v>
          </cell>
          <cell r="B68" t="str">
            <v>Montgomery AL - Eastdale (PR)</v>
          </cell>
          <cell r="C68">
            <v>7</v>
          </cell>
        </row>
        <row r="69">
          <cell r="A69">
            <v>24</v>
          </cell>
          <cell r="B69" t="str">
            <v>Danville VA</v>
          </cell>
          <cell r="C69">
            <v>7</v>
          </cell>
        </row>
        <row r="70">
          <cell r="A70">
            <v>606</v>
          </cell>
          <cell r="B70" t="str">
            <v>Huntsville AL - Madison (PR)</v>
          </cell>
          <cell r="C70">
            <v>7</v>
          </cell>
        </row>
        <row r="71">
          <cell r="A71">
            <v>284</v>
          </cell>
          <cell r="B71" t="str">
            <v>Statesboro GA</v>
          </cell>
          <cell r="C71">
            <v>7</v>
          </cell>
        </row>
        <row r="72">
          <cell r="A72">
            <v>74</v>
          </cell>
          <cell r="B72" t="str">
            <v>Mt Pleasant SC</v>
          </cell>
          <cell r="C72">
            <v>7</v>
          </cell>
        </row>
        <row r="73">
          <cell r="A73">
            <v>54</v>
          </cell>
          <cell r="B73" t="str">
            <v>Athens GA</v>
          </cell>
          <cell r="C73">
            <v>7</v>
          </cell>
        </row>
        <row r="74">
          <cell r="A74">
            <v>304</v>
          </cell>
          <cell r="B74" t="str">
            <v>North Shore LA</v>
          </cell>
          <cell r="C74">
            <v>7</v>
          </cell>
        </row>
        <row r="75">
          <cell r="A75">
            <v>668</v>
          </cell>
          <cell r="B75" t="str">
            <v>MERIDIAN MS (M)</v>
          </cell>
          <cell r="C75">
            <v>7</v>
          </cell>
        </row>
        <row r="76">
          <cell r="A76">
            <v>182</v>
          </cell>
          <cell r="B76" t="str">
            <v>Columbia SC - Richland</v>
          </cell>
          <cell r="C76">
            <v>7</v>
          </cell>
        </row>
        <row r="77">
          <cell r="A77">
            <v>392</v>
          </cell>
          <cell r="B77" t="str">
            <v>Port Orange FL (New)</v>
          </cell>
          <cell r="C77">
            <v>8</v>
          </cell>
        </row>
        <row r="78">
          <cell r="A78">
            <v>283</v>
          </cell>
          <cell r="B78" t="str">
            <v>Morehead City NC - Cypress Bay</v>
          </cell>
          <cell r="C78">
            <v>8</v>
          </cell>
        </row>
        <row r="79">
          <cell r="A79">
            <v>386</v>
          </cell>
          <cell r="B79" t="str">
            <v>Burlington NC</v>
          </cell>
          <cell r="C79">
            <v>8</v>
          </cell>
        </row>
        <row r="80">
          <cell r="A80">
            <v>379</v>
          </cell>
          <cell r="B80" t="str">
            <v>Dallas TX - Flower Mound</v>
          </cell>
          <cell r="C80">
            <v>8</v>
          </cell>
        </row>
        <row r="81">
          <cell r="A81">
            <v>178</v>
          </cell>
          <cell r="B81" t="str">
            <v>Columbia SC - Dutch Sq</v>
          </cell>
          <cell r="C81">
            <v>8</v>
          </cell>
        </row>
        <row r="82">
          <cell r="A82">
            <v>10</v>
          </cell>
          <cell r="B82" t="str">
            <v>Concord NC</v>
          </cell>
          <cell r="C82">
            <v>8</v>
          </cell>
        </row>
        <row r="83">
          <cell r="A83">
            <v>691</v>
          </cell>
          <cell r="B83" t="str">
            <v>CHATTANOOGA TN NORTHGATE (P)</v>
          </cell>
          <cell r="C83">
            <v>8</v>
          </cell>
        </row>
        <row r="84">
          <cell r="A84">
            <v>551</v>
          </cell>
          <cell r="B84" t="str">
            <v>Murrell's Inlet SC</v>
          </cell>
          <cell r="C84">
            <v>8</v>
          </cell>
        </row>
        <row r="85">
          <cell r="A85">
            <v>623</v>
          </cell>
          <cell r="B85" t="str">
            <v>Douglasville GA (PR)</v>
          </cell>
          <cell r="C85">
            <v>8</v>
          </cell>
        </row>
        <row r="86">
          <cell r="A86">
            <v>322</v>
          </cell>
          <cell r="B86" t="str">
            <v>Lynchburg VA</v>
          </cell>
          <cell r="C86">
            <v>8</v>
          </cell>
        </row>
        <row r="87">
          <cell r="A87">
            <v>614</v>
          </cell>
          <cell r="B87" t="str">
            <v>Florence AL - Regency Sq (PR)</v>
          </cell>
          <cell r="C87">
            <v>8</v>
          </cell>
        </row>
        <row r="88">
          <cell r="A88">
            <v>142</v>
          </cell>
          <cell r="B88" t="str">
            <v>Jacksonville FL - Regency Sq</v>
          </cell>
          <cell r="C88">
            <v>8</v>
          </cell>
        </row>
        <row r="89">
          <cell r="A89">
            <v>83</v>
          </cell>
          <cell r="B89" t="str">
            <v>Goldsboro NC</v>
          </cell>
          <cell r="C89">
            <v>8</v>
          </cell>
        </row>
        <row r="90">
          <cell r="A90">
            <v>30</v>
          </cell>
          <cell r="B90" t="str">
            <v>High Point NC</v>
          </cell>
          <cell r="C90">
            <v>8</v>
          </cell>
        </row>
        <row r="91">
          <cell r="A91">
            <v>633</v>
          </cell>
          <cell r="B91" t="str">
            <v>Little Rock AR (PR)</v>
          </cell>
          <cell r="C91">
            <v>8</v>
          </cell>
        </row>
        <row r="92">
          <cell r="A92">
            <v>503</v>
          </cell>
          <cell r="B92" t="str">
            <v>Sumter SC</v>
          </cell>
          <cell r="C92">
            <v>8</v>
          </cell>
        </row>
        <row r="93">
          <cell r="A93">
            <v>616</v>
          </cell>
          <cell r="B93" t="str">
            <v>Gadsden AL - Gadsden Mall (PR)</v>
          </cell>
          <cell r="C93">
            <v>8</v>
          </cell>
        </row>
        <row r="94">
          <cell r="A94">
            <v>463</v>
          </cell>
          <cell r="B94" t="str">
            <v>Charleston SC - Northwoods</v>
          </cell>
          <cell r="C94">
            <v>8</v>
          </cell>
        </row>
        <row r="95">
          <cell r="A95">
            <v>615</v>
          </cell>
          <cell r="B95" t="str">
            <v>Dothan AL - Wiregrass (PR)</v>
          </cell>
          <cell r="C95">
            <v>8</v>
          </cell>
        </row>
        <row r="96">
          <cell r="A96">
            <v>680</v>
          </cell>
          <cell r="B96" t="str">
            <v>MCCOMB MS (M)</v>
          </cell>
          <cell r="C96">
            <v>8</v>
          </cell>
        </row>
        <row r="97">
          <cell r="A97">
            <v>337</v>
          </cell>
          <cell r="B97" t="str">
            <v>Cumming GA</v>
          </cell>
          <cell r="C97">
            <v>8</v>
          </cell>
        </row>
        <row r="98">
          <cell r="A98">
            <v>281</v>
          </cell>
          <cell r="B98" t="str">
            <v>Spanish Fort AL</v>
          </cell>
          <cell r="C98">
            <v>8</v>
          </cell>
        </row>
        <row r="99">
          <cell r="A99">
            <v>346</v>
          </cell>
          <cell r="B99" t="str">
            <v>Ft Myers FL</v>
          </cell>
          <cell r="C99">
            <v>9</v>
          </cell>
        </row>
        <row r="100">
          <cell r="A100">
            <v>689</v>
          </cell>
          <cell r="B100" t="str">
            <v>TURKEY CREEK TN (P)</v>
          </cell>
          <cell r="C100">
            <v>9</v>
          </cell>
        </row>
        <row r="101">
          <cell r="A101">
            <v>574</v>
          </cell>
          <cell r="B101" t="str">
            <v>Rome GA</v>
          </cell>
          <cell r="C101">
            <v>9</v>
          </cell>
        </row>
        <row r="102">
          <cell r="A102">
            <v>417</v>
          </cell>
          <cell r="B102" t="str">
            <v>Cullman AL</v>
          </cell>
          <cell r="C102">
            <v>9</v>
          </cell>
        </row>
        <row r="103">
          <cell r="A103">
            <v>568</v>
          </cell>
          <cell r="B103" t="str">
            <v>Asheville NC - Biltmore</v>
          </cell>
          <cell r="C103">
            <v>9</v>
          </cell>
        </row>
        <row r="104">
          <cell r="A104">
            <v>371</v>
          </cell>
          <cell r="B104" t="str">
            <v>Tulsa OK  (New)</v>
          </cell>
          <cell r="C104">
            <v>9</v>
          </cell>
        </row>
        <row r="105">
          <cell r="A105">
            <v>627</v>
          </cell>
          <cell r="B105" t="str">
            <v>Tallahassee FL (PR)</v>
          </cell>
          <cell r="C105">
            <v>9</v>
          </cell>
        </row>
        <row r="106">
          <cell r="A106">
            <v>454</v>
          </cell>
          <cell r="B106" t="str">
            <v>Easley SC</v>
          </cell>
          <cell r="C106">
            <v>9</v>
          </cell>
        </row>
        <row r="107">
          <cell r="A107">
            <v>385</v>
          </cell>
          <cell r="B107" t="str">
            <v>Weatherford, TX (New)</v>
          </cell>
          <cell r="C107">
            <v>9</v>
          </cell>
        </row>
        <row r="108">
          <cell r="A108">
            <v>263</v>
          </cell>
          <cell r="B108" t="str">
            <v>Shallotte NC</v>
          </cell>
          <cell r="C108">
            <v>9</v>
          </cell>
        </row>
        <row r="109">
          <cell r="A109">
            <v>692</v>
          </cell>
          <cell r="B109" t="str">
            <v>CLEVELAND TN (P)</v>
          </cell>
          <cell r="C109">
            <v>9</v>
          </cell>
        </row>
        <row r="110">
          <cell r="A110">
            <v>562</v>
          </cell>
          <cell r="B110" t="str">
            <v>Waynesville NC</v>
          </cell>
          <cell r="C110">
            <v>9</v>
          </cell>
        </row>
        <row r="111">
          <cell r="A111">
            <v>402</v>
          </cell>
          <cell r="B111" t="str">
            <v>Richmond KY - Richmond Centre (New)</v>
          </cell>
          <cell r="C111">
            <v>9</v>
          </cell>
        </row>
        <row r="112">
          <cell r="A112">
            <v>677</v>
          </cell>
          <cell r="B112" t="str">
            <v>NATCHEZ MS (M)</v>
          </cell>
          <cell r="C112">
            <v>9</v>
          </cell>
        </row>
        <row r="113">
          <cell r="A113">
            <v>611</v>
          </cell>
          <cell r="B113" t="str">
            <v>Decatur AL (PR)</v>
          </cell>
          <cell r="C113">
            <v>9</v>
          </cell>
        </row>
        <row r="114">
          <cell r="A114">
            <v>351</v>
          </cell>
          <cell r="B114" t="str">
            <v>Branson MO</v>
          </cell>
          <cell r="C114">
            <v>9</v>
          </cell>
        </row>
        <row r="115">
          <cell r="A115">
            <v>387</v>
          </cell>
          <cell r="B115" t="str">
            <v>Kissimmee, FL - (New)</v>
          </cell>
          <cell r="C115">
            <v>9</v>
          </cell>
        </row>
        <row r="116">
          <cell r="A116">
            <v>33</v>
          </cell>
          <cell r="B116" t="str">
            <v>Canton GA</v>
          </cell>
          <cell r="C116">
            <v>9</v>
          </cell>
        </row>
        <row r="117">
          <cell r="A117">
            <v>484</v>
          </cell>
          <cell r="B117" t="str">
            <v>Albany GA</v>
          </cell>
          <cell r="C117">
            <v>9</v>
          </cell>
        </row>
        <row r="118">
          <cell r="A118">
            <v>355</v>
          </cell>
          <cell r="B118" t="str">
            <v>Lakeland FL</v>
          </cell>
          <cell r="C118">
            <v>9</v>
          </cell>
        </row>
        <row r="119">
          <cell r="A119">
            <v>335</v>
          </cell>
          <cell r="B119" t="str">
            <v>Sevierville TN</v>
          </cell>
          <cell r="C119">
            <v>9</v>
          </cell>
        </row>
        <row r="120">
          <cell r="A120">
            <v>698</v>
          </cell>
          <cell r="B120" t="str">
            <v>PARKERSBURG WV (P)</v>
          </cell>
          <cell r="C120">
            <v>9</v>
          </cell>
        </row>
        <row r="121">
          <cell r="A121">
            <v>339</v>
          </cell>
          <cell r="B121" t="str">
            <v>Alabaster AL</v>
          </cell>
          <cell r="C121">
            <v>9</v>
          </cell>
        </row>
        <row r="122">
          <cell r="A122">
            <v>667</v>
          </cell>
          <cell r="B122" t="str">
            <v>GREENVILLE MS (M)</v>
          </cell>
          <cell r="C122">
            <v>9</v>
          </cell>
        </row>
        <row r="123">
          <cell r="A123">
            <v>517</v>
          </cell>
          <cell r="B123" t="str">
            <v>Roanoke VA - Valley View</v>
          </cell>
          <cell r="C123">
            <v>9</v>
          </cell>
        </row>
        <row r="124">
          <cell r="A124">
            <v>400</v>
          </cell>
          <cell r="B124" t="str">
            <v>Prattville AL (New)</v>
          </cell>
          <cell r="C124">
            <v>9</v>
          </cell>
        </row>
        <row r="125">
          <cell r="A125">
            <v>540</v>
          </cell>
          <cell r="B125" t="str">
            <v>Christiansburg VA</v>
          </cell>
          <cell r="C125">
            <v>9</v>
          </cell>
        </row>
        <row r="126">
          <cell r="A126">
            <v>554</v>
          </cell>
          <cell r="B126" t="str">
            <v>Aiken SC</v>
          </cell>
          <cell r="C126">
            <v>9</v>
          </cell>
        </row>
        <row r="127">
          <cell r="A127">
            <v>555</v>
          </cell>
          <cell r="B127" t="str">
            <v>Kill Devil Hills NC</v>
          </cell>
          <cell r="C127">
            <v>9</v>
          </cell>
        </row>
        <row r="128">
          <cell r="A128">
            <v>334</v>
          </cell>
          <cell r="B128" t="str">
            <v>Marietta GA</v>
          </cell>
          <cell r="C128">
            <v>9</v>
          </cell>
        </row>
        <row r="129">
          <cell r="A129">
            <v>115</v>
          </cell>
          <cell r="B129" t="str">
            <v>Boone NC</v>
          </cell>
          <cell r="C129">
            <v>9</v>
          </cell>
        </row>
        <row r="130">
          <cell r="A130">
            <v>356</v>
          </cell>
          <cell r="B130" t="str">
            <v>Shreveport LA</v>
          </cell>
          <cell r="C130">
            <v>9</v>
          </cell>
        </row>
        <row r="131">
          <cell r="A131">
            <v>61</v>
          </cell>
          <cell r="B131" t="str">
            <v>Asheboro NC</v>
          </cell>
          <cell r="C131">
            <v>9</v>
          </cell>
        </row>
        <row r="132">
          <cell r="A132">
            <v>439</v>
          </cell>
          <cell r="B132" t="str">
            <v>Duluth GA (PR)</v>
          </cell>
          <cell r="C132">
            <v>9</v>
          </cell>
        </row>
        <row r="133">
          <cell r="A133">
            <v>80</v>
          </cell>
          <cell r="B133" t="str">
            <v>Shelby NC</v>
          </cell>
          <cell r="C133">
            <v>9</v>
          </cell>
        </row>
        <row r="134">
          <cell r="A134">
            <v>673</v>
          </cell>
          <cell r="B134" t="str">
            <v>GAUTIER MS (M)</v>
          </cell>
          <cell r="C134">
            <v>9</v>
          </cell>
        </row>
        <row r="135">
          <cell r="A135">
            <v>490</v>
          </cell>
          <cell r="B135" t="str">
            <v>Gainesville FL - Oaks Mall</v>
          </cell>
          <cell r="C135">
            <v>9</v>
          </cell>
        </row>
        <row r="136">
          <cell r="A136">
            <v>347</v>
          </cell>
          <cell r="B136" t="str">
            <v>Fredericksburg VA</v>
          </cell>
          <cell r="C136">
            <v>9</v>
          </cell>
        </row>
        <row r="137">
          <cell r="A137">
            <v>27</v>
          </cell>
          <cell r="B137" t="str">
            <v>Greenwood SC</v>
          </cell>
          <cell r="C137">
            <v>10</v>
          </cell>
        </row>
        <row r="138">
          <cell r="A138">
            <v>321</v>
          </cell>
          <cell r="B138" t="str">
            <v>Williamsburg VA</v>
          </cell>
          <cell r="C138">
            <v>10</v>
          </cell>
        </row>
        <row r="139">
          <cell r="A139">
            <v>109</v>
          </cell>
          <cell r="B139" t="str">
            <v>Ocala FL</v>
          </cell>
          <cell r="C139">
            <v>10</v>
          </cell>
        </row>
        <row r="140">
          <cell r="A140">
            <v>262</v>
          </cell>
          <cell r="B140" t="str">
            <v>McDonough GA</v>
          </cell>
          <cell r="C140">
            <v>10</v>
          </cell>
        </row>
        <row r="141">
          <cell r="A141">
            <v>188</v>
          </cell>
          <cell r="B141" t="str">
            <v>Dalton GA</v>
          </cell>
          <cell r="C141">
            <v>10</v>
          </cell>
        </row>
        <row r="142">
          <cell r="A142">
            <v>8</v>
          </cell>
          <cell r="B142" t="str">
            <v>Sanford NC</v>
          </cell>
          <cell r="C142">
            <v>10</v>
          </cell>
        </row>
        <row r="143">
          <cell r="A143">
            <v>295</v>
          </cell>
          <cell r="B143" t="str">
            <v>Gulfport MS</v>
          </cell>
          <cell r="C143">
            <v>10</v>
          </cell>
        </row>
        <row r="144">
          <cell r="A144">
            <v>120</v>
          </cell>
          <cell r="B144" t="str">
            <v>Lumberton NC</v>
          </cell>
          <cell r="C144">
            <v>10</v>
          </cell>
        </row>
        <row r="145">
          <cell r="A145">
            <v>368</v>
          </cell>
          <cell r="B145" t="str">
            <v>Wilson NC</v>
          </cell>
          <cell r="C145">
            <v>10</v>
          </cell>
        </row>
        <row r="146">
          <cell r="A146">
            <v>658</v>
          </cell>
          <cell r="B146" t="str">
            <v>MARY ESTHER FL (M)</v>
          </cell>
          <cell r="C146">
            <v>10</v>
          </cell>
        </row>
        <row r="147">
          <cell r="A147">
            <v>85</v>
          </cell>
          <cell r="B147" t="str">
            <v>New Bern NC</v>
          </cell>
          <cell r="C147">
            <v>10</v>
          </cell>
        </row>
        <row r="148">
          <cell r="A148">
            <v>18</v>
          </cell>
          <cell r="B148" t="str">
            <v>Albemarle NC</v>
          </cell>
          <cell r="C148">
            <v>10</v>
          </cell>
        </row>
        <row r="149">
          <cell r="A149">
            <v>121</v>
          </cell>
          <cell r="B149" t="str">
            <v>Spring Hill FL</v>
          </cell>
          <cell r="C149">
            <v>10</v>
          </cell>
        </row>
        <row r="150">
          <cell r="A150">
            <v>669</v>
          </cell>
          <cell r="B150" t="str">
            <v>VICKSBURG MS (M)</v>
          </cell>
          <cell r="C150">
            <v>10</v>
          </cell>
        </row>
        <row r="151">
          <cell r="A151">
            <v>582</v>
          </cell>
          <cell r="B151" t="str">
            <v>Warner Robins GA</v>
          </cell>
          <cell r="C151">
            <v>10</v>
          </cell>
        </row>
        <row r="152">
          <cell r="A152">
            <v>521</v>
          </cell>
          <cell r="B152" t="str">
            <v>Westminster MD</v>
          </cell>
          <cell r="C152">
            <v>10</v>
          </cell>
        </row>
        <row r="153">
          <cell r="A153">
            <v>588</v>
          </cell>
          <cell r="B153" t="str">
            <v>Jackson TN</v>
          </cell>
          <cell r="C153">
            <v>10</v>
          </cell>
        </row>
        <row r="154">
          <cell r="A154">
            <v>581</v>
          </cell>
          <cell r="B154" t="str">
            <v>Rock Hill SC</v>
          </cell>
          <cell r="C154">
            <v>10</v>
          </cell>
        </row>
        <row r="155">
          <cell r="A155">
            <v>274</v>
          </cell>
          <cell r="B155" t="str">
            <v>Thomasville GA</v>
          </cell>
          <cell r="C155">
            <v>10</v>
          </cell>
        </row>
        <row r="156">
          <cell r="A156">
            <v>348</v>
          </cell>
          <cell r="B156" t="str">
            <v>Guntersville AL</v>
          </cell>
          <cell r="C156">
            <v>10</v>
          </cell>
        </row>
        <row r="157">
          <cell r="A157">
            <v>122</v>
          </cell>
          <cell r="B157" t="str">
            <v>Forest City NC</v>
          </cell>
          <cell r="C157">
            <v>10</v>
          </cell>
        </row>
        <row r="158">
          <cell r="A158">
            <v>388</v>
          </cell>
          <cell r="B158" t="str">
            <v>Cape Coral, FL (The Shops)</v>
          </cell>
          <cell r="C158">
            <v>10</v>
          </cell>
        </row>
        <row r="159">
          <cell r="A159">
            <v>514</v>
          </cell>
          <cell r="B159" t="str">
            <v>Brunswick GA</v>
          </cell>
          <cell r="C159">
            <v>10</v>
          </cell>
        </row>
        <row r="160">
          <cell r="A160">
            <v>323</v>
          </cell>
          <cell r="B160" t="str">
            <v>Viera FL</v>
          </cell>
          <cell r="C160">
            <v>10</v>
          </cell>
        </row>
        <row r="161">
          <cell r="A161">
            <v>345</v>
          </cell>
          <cell r="B161" t="str">
            <v>Clermont FL</v>
          </cell>
          <cell r="C161">
            <v>10</v>
          </cell>
        </row>
        <row r="162">
          <cell r="A162">
            <v>362</v>
          </cell>
          <cell r="B162" t="str">
            <v>Stillwater OK</v>
          </cell>
          <cell r="C162">
            <v>10</v>
          </cell>
        </row>
        <row r="163">
          <cell r="A163">
            <v>327</v>
          </cell>
          <cell r="B163" t="str">
            <v>Sherman Tx</v>
          </cell>
          <cell r="C163">
            <v>10</v>
          </cell>
        </row>
        <row r="164">
          <cell r="A164">
            <v>288</v>
          </cell>
          <cell r="B164" t="str">
            <v>Conway AR</v>
          </cell>
          <cell r="C164">
            <v>10</v>
          </cell>
        </row>
        <row r="165">
          <cell r="A165">
            <v>238</v>
          </cell>
          <cell r="B165" t="str">
            <v>Dublin GA</v>
          </cell>
          <cell r="C165">
            <v>10</v>
          </cell>
        </row>
        <row r="166">
          <cell r="A166">
            <v>358</v>
          </cell>
          <cell r="B166" t="str">
            <v>Mt Juliet TN</v>
          </cell>
          <cell r="C166">
            <v>10</v>
          </cell>
        </row>
        <row r="167">
          <cell r="A167">
            <v>341</v>
          </cell>
          <cell r="B167" t="str">
            <v>Waxahachie TX</v>
          </cell>
          <cell r="C167">
            <v>10</v>
          </cell>
        </row>
        <row r="168">
          <cell r="A168">
            <v>110</v>
          </cell>
          <cell r="B168" t="str">
            <v>Suffolk VA</v>
          </cell>
          <cell r="C168">
            <v>10</v>
          </cell>
        </row>
        <row r="169">
          <cell r="A169">
            <v>289</v>
          </cell>
          <cell r="B169" t="str">
            <v>Auburn AL</v>
          </cell>
          <cell r="C169">
            <v>10</v>
          </cell>
        </row>
        <row r="170">
          <cell r="A170">
            <v>544</v>
          </cell>
          <cell r="B170" t="str">
            <v>Martinsville VA</v>
          </cell>
          <cell r="C170">
            <v>10</v>
          </cell>
        </row>
        <row r="171">
          <cell r="A171">
            <v>344</v>
          </cell>
          <cell r="B171" t="str">
            <v>Land O Lakes FL</v>
          </cell>
          <cell r="C171">
            <v>10</v>
          </cell>
        </row>
        <row r="172">
          <cell r="A172">
            <v>501</v>
          </cell>
          <cell r="B172" t="str">
            <v>Somerset KY</v>
          </cell>
          <cell r="C172">
            <v>10</v>
          </cell>
        </row>
        <row r="173">
          <cell r="A173">
            <v>253</v>
          </cell>
          <cell r="B173" t="str">
            <v>Jasper AL</v>
          </cell>
          <cell r="C173">
            <v>10</v>
          </cell>
        </row>
        <row r="174">
          <cell r="A174">
            <v>539</v>
          </cell>
          <cell r="B174" t="str">
            <v>Clarksville TN</v>
          </cell>
          <cell r="C174">
            <v>10</v>
          </cell>
        </row>
        <row r="175">
          <cell r="A175">
            <v>408</v>
          </cell>
          <cell r="B175" t="str">
            <v>Bluefield WV</v>
          </cell>
          <cell r="C175">
            <v>10</v>
          </cell>
        </row>
        <row r="176">
          <cell r="A176">
            <v>44</v>
          </cell>
          <cell r="B176" t="str">
            <v>Carrollton GA</v>
          </cell>
          <cell r="C176">
            <v>10</v>
          </cell>
        </row>
        <row r="177">
          <cell r="A177">
            <v>108</v>
          </cell>
          <cell r="B177" t="str">
            <v>Elizabeth City NC</v>
          </cell>
          <cell r="C177">
            <v>10</v>
          </cell>
        </row>
        <row r="178">
          <cell r="A178">
            <v>585</v>
          </cell>
          <cell r="B178" t="str">
            <v>Cookeville TN</v>
          </cell>
          <cell r="C178">
            <v>10</v>
          </cell>
        </row>
        <row r="179">
          <cell r="A179">
            <v>248</v>
          </cell>
          <cell r="B179" t="str">
            <v>Winter Haven FL</v>
          </cell>
          <cell r="C179">
            <v>10</v>
          </cell>
        </row>
        <row r="180">
          <cell r="A180">
            <v>583</v>
          </cell>
          <cell r="B180" t="str">
            <v>Sebring FL</v>
          </cell>
          <cell r="C180">
            <v>10</v>
          </cell>
        </row>
        <row r="181">
          <cell r="A181">
            <v>294</v>
          </cell>
          <cell r="B181" t="str">
            <v>Jacksonville NC</v>
          </cell>
          <cell r="C181">
            <v>10</v>
          </cell>
        </row>
        <row r="182">
          <cell r="A182">
            <v>11</v>
          </cell>
          <cell r="B182" t="str">
            <v>Statesville NC</v>
          </cell>
          <cell r="C182">
            <v>10</v>
          </cell>
        </row>
        <row r="183">
          <cell r="A183">
            <v>359</v>
          </cell>
          <cell r="B183" t="str">
            <v>Russellville AR</v>
          </cell>
          <cell r="C183">
            <v>10</v>
          </cell>
        </row>
        <row r="184">
          <cell r="A184">
            <v>531</v>
          </cell>
          <cell r="B184" t="str">
            <v>Staunton VA</v>
          </cell>
          <cell r="C184">
            <v>10</v>
          </cell>
        </row>
        <row r="185">
          <cell r="A185">
            <v>308</v>
          </cell>
          <cell r="B185" t="str">
            <v>Destin FL</v>
          </cell>
          <cell r="C185">
            <v>10</v>
          </cell>
        </row>
        <row r="186">
          <cell r="A186">
            <v>7</v>
          </cell>
          <cell r="B186" t="str">
            <v>Salisbury NC</v>
          </cell>
          <cell r="C186">
            <v>10</v>
          </cell>
        </row>
        <row r="187">
          <cell r="A187">
            <v>91</v>
          </cell>
          <cell r="B187" t="str">
            <v>Dunn NC</v>
          </cell>
          <cell r="C187">
            <v>10</v>
          </cell>
        </row>
        <row r="188">
          <cell r="A188">
            <v>292</v>
          </cell>
          <cell r="B188" t="str">
            <v>Hot Springs AR</v>
          </cell>
          <cell r="C188">
            <v>10</v>
          </cell>
        </row>
        <row r="189">
          <cell r="A189">
            <v>328</v>
          </cell>
          <cell r="B189" t="str">
            <v>Kerrville TX</v>
          </cell>
          <cell r="C189">
            <v>10</v>
          </cell>
        </row>
        <row r="190">
          <cell r="A190">
            <v>353</v>
          </cell>
          <cell r="B190" t="str">
            <v>Harrisonburg VA</v>
          </cell>
          <cell r="C190">
            <v>10</v>
          </cell>
        </row>
        <row r="191">
          <cell r="A191">
            <v>42</v>
          </cell>
          <cell r="B191" t="str">
            <v>Mount Airy NC</v>
          </cell>
          <cell r="C191">
            <v>10</v>
          </cell>
        </row>
        <row r="192">
          <cell r="A192">
            <v>251</v>
          </cell>
          <cell r="B192" t="str">
            <v>Corbin KY</v>
          </cell>
          <cell r="C192">
            <v>10</v>
          </cell>
        </row>
        <row r="193">
          <cell r="A193">
            <v>233</v>
          </cell>
          <cell r="B193" t="str">
            <v>Wilkesboro NC</v>
          </cell>
          <cell r="C193">
            <v>10</v>
          </cell>
        </row>
        <row r="194">
          <cell r="A194">
            <v>462</v>
          </cell>
          <cell r="B194" t="str">
            <v>Roanoke VA - Tanglewood</v>
          </cell>
          <cell r="C194">
            <v>10</v>
          </cell>
        </row>
        <row r="195">
          <cell r="A195">
            <v>282</v>
          </cell>
          <cell r="B195" t="str">
            <v>Morristown TN</v>
          </cell>
          <cell r="C195">
            <v>10</v>
          </cell>
        </row>
        <row r="196">
          <cell r="A196">
            <v>396</v>
          </cell>
          <cell r="B196" t="str">
            <v>Oxford MS (New)</v>
          </cell>
          <cell r="C196">
            <v>10</v>
          </cell>
        </row>
        <row r="197">
          <cell r="A197">
            <v>1</v>
          </cell>
          <cell r="B197" t="str">
            <v>Monroe NC</v>
          </cell>
          <cell r="C197">
            <v>10</v>
          </cell>
        </row>
        <row r="198">
          <cell r="A198">
            <v>311</v>
          </cell>
          <cell r="B198" t="str">
            <v>Gallatin TN</v>
          </cell>
          <cell r="C198">
            <v>10</v>
          </cell>
        </row>
        <row r="199">
          <cell r="A199">
            <v>571</v>
          </cell>
          <cell r="B199" t="str">
            <v>Lexington NC</v>
          </cell>
          <cell r="C199">
            <v>10</v>
          </cell>
        </row>
        <row r="200">
          <cell r="A200">
            <v>543</v>
          </cell>
          <cell r="B200" t="str">
            <v>California MD</v>
          </cell>
          <cell r="C200">
            <v>10</v>
          </cell>
        </row>
        <row r="201">
          <cell r="A201">
            <v>165</v>
          </cell>
          <cell r="B201" t="str">
            <v>Hendersonville NC</v>
          </cell>
          <cell r="C201">
            <v>10</v>
          </cell>
        </row>
        <row r="202">
          <cell r="A202">
            <v>325</v>
          </cell>
          <cell r="B202" t="str">
            <v>Beaufort SC</v>
          </cell>
          <cell r="C202">
            <v>10</v>
          </cell>
        </row>
        <row r="203">
          <cell r="A203">
            <v>674</v>
          </cell>
          <cell r="B203" t="str">
            <v>LAUREL MS (M)</v>
          </cell>
          <cell r="C203">
            <v>10</v>
          </cell>
        </row>
        <row r="204">
          <cell r="A204">
            <v>187</v>
          </cell>
          <cell r="B204" t="str">
            <v>Winchester VA</v>
          </cell>
          <cell r="C204">
            <v>10</v>
          </cell>
        </row>
        <row r="205">
          <cell r="A205">
            <v>372</v>
          </cell>
          <cell r="B205" t="str">
            <v>Bossier City LA</v>
          </cell>
          <cell r="C205">
            <v>10</v>
          </cell>
        </row>
        <row r="206">
          <cell r="A206">
            <v>204</v>
          </cell>
          <cell r="B206" t="str">
            <v>Lake City FL</v>
          </cell>
          <cell r="C206">
            <v>10</v>
          </cell>
        </row>
        <row r="207">
          <cell r="A207">
            <v>331</v>
          </cell>
          <cell r="B207" t="str">
            <v>Conyers GA</v>
          </cell>
          <cell r="C207">
            <v>10</v>
          </cell>
        </row>
        <row r="208">
          <cell r="A208">
            <v>39</v>
          </cell>
          <cell r="B208" t="str">
            <v>Cartersville GA</v>
          </cell>
          <cell r="C208">
            <v>10</v>
          </cell>
        </row>
        <row r="209">
          <cell r="A209">
            <v>401</v>
          </cell>
          <cell r="B209" t="str">
            <v>Winder GA - Winder Crossing (New)</v>
          </cell>
          <cell r="C209">
            <v>10</v>
          </cell>
        </row>
        <row r="210">
          <cell r="A210">
            <v>60</v>
          </cell>
          <cell r="B210" t="str">
            <v>Smithfield NC</v>
          </cell>
          <cell r="C210">
            <v>10</v>
          </cell>
        </row>
        <row r="211">
          <cell r="A211">
            <v>520</v>
          </cell>
          <cell r="B211" t="str">
            <v>Waycross GA</v>
          </cell>
          <cell r="C211">
            <v>10</v>
          </cell>
        </row>
        <row r="212">
          <cell r="A212">
            <v>563</v>
          </cell>
          <cell r="B212" t="str">
            <v>Crystal River FL</v>
          </cell>
          <cell r="C212">
            <v>10</v>
          </cell>
        </row>
        <row r="213">
          <cell r="A213">
            <v>81</v>
          </cell>
          <cell r="B213" t="str">
            <v>Morganton NC</v>
          </cell>
          <cell r="C213">
            <v>10</v>
          </cell>
        </row>
        <row r="214">
          <cell r="A214">
            <v>149</v>
          </cell>
          <cell r="B214" t="str">
            <v>Jacksonville FL - Orange Park</v>
          </cell>
          <cell r="C214">
            <v>10</v>
          </cell>
        </row>
        <row r="215">
          <cell r="A215">
            <v>196</v>
          </cell>
          <cell r="B215" t="str">
            <v>Fayetteville GA</v>
          </cell>
          <cell r="C215">
            <v>10</v>
          </cell>
        </row>
        <row r="216">
          <cell r="A216">
            <v>538</v>
          </cell>
          <cell r="B216" t="str">
            <v>Seneca SC</v>
          </cell>
          <cell r="C216">
            <v>10</v>
          </cell>
        </row>
        <row r="217">
          <cell r="A217">
            <v>598</v>
          </cell>
          <cell r="B217" t="str">
            <v>Henderson NC</v>
          </cell>
          <cell r="C217">
            <v>10</v>
          </cell>
        </row>
        <row r="218">
          <cell r="A218">
            <v>151</v>
          </cell>
          <cell r="B218" t="str">
            <v>Jacksonville FL - Roosevelt</v>
          </cell>
          <cell r="C218">
            <v>10</v>
          </cell>
        </row>
        <row r="219">
          <cell r="A219">
            <v>497</v>
          </cell>
          <cell r="B219" t="str">
            <v>Leesburg FL - Lake Square</v>
          </cell>
          <cell r="C219">
            <v>10</v>
          </cell>
        </row>
        <row r="220">
          <cell r="A220">
            <v>363</v>
          </cell>
          <cell r="B220" t="str">
            <v>Palm Coast FL</v>
          </cell>
          <cell r="C220">
            <v>10</v>
          </cell>
        </row>
        <row r="221">
          <cell r="A221">
            <v>377</v>
          </cell>
          <cell r="B221" t="str">
            <v>Rockwall TX</v>
          </cell>
          <cell r="C221">
            <v>10</v>
          </cell>
        </row>
        <row r="222">
          <cell r="A222">
            <v>350</v>
          </cell>
          <cell r="B222" t="str">
            <v>St Augustine FL</v>
          </cell>
          <cell r="C222">
            <v>11</v>
          </cell>
        </row>
        <row r="223">
          <cell r="A223">
            <v>3</v>
          </cell>
          <cell r="B223" t="str">
            <v>Union SC</v>
          </cell>
          <cell r="C223">
            <v>11</v>
          </cell>
        </row>
        <row r="224">
          <cell r="A224">
            <v>14</v>
          </cell>
          <cell r="B224" t="str">
            <v>Rockingham NC</v>
          </cell>
          <cell r="C224">
            <v>11</v>
          </cell>
        </row>
        <row r="225">
          <cell r="A225">
            <v>22</v>
          </cell>
          <cell r="B225" t="str">
            <v>Lincolnton NC</v>
          </cell>
          <cell r="C225">
            <v>11</v>
          </cell>
        </row>
        <row r="226">
          <cell r="A226">
            <v>31</v>
          </cell>
          <cell r="B226" t="str">
            <v>Reidsville NC</v>
          </cell>
          <cell r="C226">
            <v>11</v>
          </cell>
        </row>
        <row r="227">
          <cell r="A227">
            <v>48</v>
          </cell>
          <cell r="B227" t="str">
            <v>South Boston VA</v>
          </cell>
          <cell r="C227">
            <v>11</v>
          </cell>
        </row>
        <row r="228">
          <cell r="A228">
            <v>56</v>
          </cell>
          <cell r="B228" t="str">
            <v>Lancaster SC</v>
          </cell>
          <cell r="C228">
            <v>11</v>
          </cell>
        </row>
        <row r="229">
          <cell r="A229">
            <v>72</v>
          </cell>
          <cell r="B229" t="str">
            <v>Gaffney SC</v>
          </cell>
          <cell r="C229">
            <v>11</v>
          </cell>
        </row>
        <row r="230">
          <cell r="A230">
            <v>78</v>
          </cell>
          <cell r="B230" t="str">
            <v>Hartwell GA</v>
          </cell>
          <cell r="C230">
            <v>11</v>
          </cell>
        </row>
        <row r="231">
          <cell r="A231">
            <v>79</v>
          </cell>
          <cell r="B231" t="str">
            <v>Raleigh NC - Garner Station</v>
          </cell>
          <cell r="C231">
            <v>11</v>
          </cell>
        </row>
        <row r="232">
          <cell r="A232">
            <v>86</v>
          </cell>
          <cell r="B232" t="str">
            <v>Clinton NC</v>
          </cell>
          <cell r="C232">
            <v>11</v>
          </cell>
        </row>
        <row r="233">
          <cell r="A233">
            <v>89</v>
          </cell>
          <cell r="B233" t="str">
            <v>Simpsonville SC</v>
          </cell>
          <cell r="C233">
            <v>11</v>
          </cell>
        </row>
        <row r="234">
          <cell r="A234">
            <v>106</v>
          </cell>
          <cell r="B234" t="str">
            <v>LaGrange GA</v>
          </cell>
          <cell r="C234">
            <v>11</v>
          </cell>
        </row>
        <row r="235">
          <cell r="A235">
            <v>107</v>
          </cell>
          <cell r="B235" t="str">
            <v>Douglas GA</v>
          </cell>
          <cell r="C235">
            <v>11</v>
          </cell>
        </row>
        <row r="236">
          <cell r="A236">
            <v>114</v>
          </cell>
          <cell r="B236" t="str">
            <v>Conway SC</v>
          </cell>
          <cell r="C236">
            <v>11</v>
          </cell>
        </row>
        <row r="237">
          <cell r="A237">
            <v>124</v>
          </cell>
          <cell r="B237" t="str">
            <v>Greenville TX</v>
          </cell>
          <cell r="C237">
            <v>11</v>
          </cell>
        </row>
        <row r="238">
          <cell r="A238">
            <v>130</v>
          </cell>
          <cell r="B238" t="str">
            <v>Washington NC</v>
          </cell>
          <cell r="C238">
            <v>11</v>
          </cell>
        </row>
        <row r="239">
          <cell r="A239">
            <v>177</v>
          </cell>
          <cell r="B239" t="str">
            <v>Cornelia GA</v>
          </cell>
          <cell r="C239">
            <v>11</v>
          </cell>
        </row>
        <row r="240">
          <cell r="A240">
            <v>179</v>
          </cell>
          <cell r="B240" t="str">
            <v>Moultrie GA</v>
          </cell>
          <cell r="C240">
            <v>11</v>
          </cell>
        </row>
        <row r="241">
          <cell r="A241">
            <v>197</v>
          </cell>
          <cell r="B241" t="str">
            <v>Eden NC</v>
          </cell>
          <cell r="C241">
            <v>11</v>
          </cell>
        </row>
        <row r="242">
          <cell r="A242">
            <v>199</v>
          </cell>
          <cell r="B242" t="str">
            <v>Paragould AR</v>
          </cell>
          <cell r="C242">
            <v>11</v>
          </cell>
        </row>
        <row r="243">
          <cell r="A243">
            <v>227</v>
          </cell>
          <cell r="B243" t="str">
            <v>Camden SC</v>
          </cell>
          <cell r="C243">
            <v>11</v>
          </cell>
        </row>
        <row r="244">
          <cell r="A244">
            <v>234</v>
          </cell>
          <cell r="B244" t="str">
            <v>Deland FL</v>
          </cell>
          <cell r="C244">
            <v>11</v>
          </cell>
        </row>
        <row r="245">
          <cell r="A245">
            <v>246</v>
          </cell>
          <cell r="B245" t="str">
            <v>Corinth MS</v>
          </cell>
          <cell r="C245">
            <v>11</v>
          </cell>
        </row>
        <row r="246">
          <cell r="A246">
            <v>255</v>
          </cell>
          <cell r="B246" t="str">
            <v>Nacogdoches TX</v>
          </cell>
          <cell r="C246">
            <v>11</v>
          </cell>
        </row>
        <row r="247">
          <cell r="A247">
            <v>269</v>
          </cell>
          <cell r="B247" t="str">
            <v>Bainbridge GA</v>
          </cell>
          <cell r="C247">
            <v>11</v>
          </cell>
        </row>
        <row r="248">
          <cell r="A248">
            <v>270</v>
          </cell>
          <cell r="B248" t="str">
            <v>Norcross GA</v>
          </cell>
          <cell r="C248">
            <v>11</v>
          </cell>
        </row>
        <row r="249">
          <cell r="A249">
            <v>296</v>
          </cell>
          <cell r="B249" t="str">
            <v>Waco TX</v>
          </cell>
          <cell r="C249">
            <v>11</v>
          </cell>
        </row>
        <row r="250">
          <cell r="A250">
            <v>297</v>
          </cell>
          <cell r="B250" t="str">
            <v>Lufkin TX</v>
          </cell>
          <cell r="C250">
            <v>11</v>
          </cell>
        </row>
        <row r="251">
          <cell r="A251">
            <v>299</v>
          </cell>
          <cell r="B251" t="str">
            <v>North Augusta SC</v>
          </cell>
          <cell r="C251">
            <v>11</v>
          </cell>
        </row>
        <row r="252">
          <cell r="A252">
            <v>302</v>
          </cell>
          <cell r="B252" t="str">
            <v>Milledgeville GA</v>
          </cell>
          <cell r="C252">
            <v>11</v>
          </cell>
        </row>
        <row r="253">
          <cell r="A253">
            <v>315</v>
          </cell>
          <cell r="B253" t="str">
            <v>Columbia TN</v>
          </cell>
          <cell r="C253">
            <v>11</v>
          </cell>
        </row>
        <row r="254">
          <cell r="A254">
            <v>316</v>
          </cell>
          <cell r="B254" t="str">
            <v>Springfield TN</v>
          </cell>
          <cell r="C254">
            <v>11</v>
          </cell>
        </row>
        <row r="255">
          <cell r="A255">
            <v>319</v>
          </cell>
          <cell r="B255" t="str">
            <v>Lenoir NC</v>
          </cell>
          <cell r="C255">
            <v>11</v>
          </cell>
        </row>
        <row r="256">
          <cell r="A256">
            <v>320</v>
          </cell>
          <cell r="B256" t="str">
            <v>Paris TX</v>
          </cell>
          <cell r="C256">
            <v>11</v>
          </cell>
        </row>
        <row r="257">
          <cell r="A257">
            <v>336</v>
          </cell>
          <cell r="B257" t="str">
            <v>McKinney TX</v>
          </cell>
          <cell r="C257">
            <v>11</v>
          </cell>
        </row>
        <row r="258">
          <cell r="A258">
            <v>352</v>
          </cell>
          <cell r="B258" t="str">
            <v>Owasso OK</v>
          </cell>
          <cell r="C258">
            <v>11</v>
          </cell>
        </row>
        <row r="259">
          <cell r="A259">
            <v>360</v>
          </cell>
          <cell r="B259" t="str">
            <v>Roanoke Rapids NC</v>
          </cell>
          <cell r="C259">
            <v>11</v>
          </cell>
        </row>
        <row r="260">
          <cell r="A260">
            <v>366</v>
          </cell>
          <cell r="B260" t="str">
            <v>Thomaston GA</v>
          </cell>
          <cell r="C260">
            <v>11</v>
          </cell>
        </row>
        <row r="261">
          <cell r="A261">
            <v>374</v>
          </cell>
          <cell r="B261" t="str">
            <v>Walterboro SC</v>
          </cell>
          <cell r="C261">
            <v>11</v>
          </cell>
        </row>
        <row r="262">
          <cell r="A262">
            <v>449</v>
          </cell>
          <cell r="B262" t="str">
            <v>Kinston NC</v>
          </cell>
          <cell r="C262">
            <v>11</v>
          </cell>
        </row>
        <row r="263">
          <cell r="A263">
            <v>464</v>
          </cell>
          <cell r="B263" t="str">
            <v>Greer SC</v>
          </cell>
          <cell r="C263">
            <v>11</v>
          </cell>
        </row>
        <row r="264">
          <cell r="A264">
            <v>495</v>
          </cell>
          <cell r="B264" t="str">
            <v>Griffin GA</v>
          </cell>
          <cell r="C264">
            <v>11</v>
          </cell>
        </row>
        <row r="265">
          <cell r="A265">
            <v>496</v>
          </cell>
          <cell r="B265" t="str">
            <v>Middlesboro KY</v>
          </cell>
          <cell r="C265">
            <v>11</v>
          </cell>
        </row>
        <row r="266">
          <cell r="A266">
            <v>498</v>
          </cell>
          <cell r="B266" t="str">
            <v>Beckley WV</v>
          </cell>
          <cell r="C266">
            <v>11</v>
          </cell>
        </row>
        <row r="267">
          <cell r="A267">
            <v>513</v>
          </cell>
          <cell r="B267" t="str">
            <v>Orangeburg SC</v>
          </cell>
          <cell r="C267">
            <v>11</v>
          </cell>
        </row>
        <row r="268">
          <cell r="A268">
            <v>526</v>
          </cell>
          <cell r="B268" t="str">
            <v>Culpeper VA</v>
          </cell>
          <cell r="C268">
            <v>11</v>
          </cell>
        </row>
        <row r="269">
          <cell r="A269">
            <v>528</v>
          </cell>
          <cell r="B269" t="str">
            <v>Americus GA</v>
          </cell>
          <cell r="C269">
            <v>11</v>
          </cell>
        </row>
        <row r="270">
          <cell r="A270">
            <v>530</v>
          </cell>
          <cell r="B270" t="str">
            <v>Farmville VA</v>
          </cell>
          <cell r="C270">
            <v>11</v>
          </cell>
        </row>
        <row r="271">
          <cell r="A271">
            <v>537</v>
          </cell>
          <cell r="B271" t="str">
            <v>Franklin VA</v>
          </cell>
          <cell r="C271">
            <v>11</v>
          </cell>
        </row>
        <row r="272">
          <cell r="A272">
            <v>547</v>
          </cell>
          <cell r="B272" t="str">
            <v>Vidalia GA</v>
          </cell>
          <cell r="C272">
            <v>11</v>
          </cell>
        </row>
        <row r="273">
          <cell r="A273">
            <v>558</v>
          </cell>
          <cell r="B273" t="str">
            <v>Stuttgart AR</v>
          </cell>
          <cell r="C273">
            <v>11</v>
          </cell>
        </row>
        <row r="274">
          <cell r="A274">
            <v>560</v>
          </cell>
          <cell r="B274" t="str">
            <v>Hartsville SC</v>
          </cell>
          <cell r="C274">
            <v>11</v>
          </cell>
        </row>
        <row r="275">
          <cell r="A275">
            <v>561</v>
          </cell>
          <cell r="B275" t="str">
            <v>Wise VA</v>
          </cell>
          <cell r="C275">
            <v>11</v>
          </cell>
        </row>
        <row r="276">
          <cell r="A276">
            <v>564</v>
          </cell>
          <cell r="B276" t="str">
            <v>Elkin NC</v>
          </cell>
          <cell r="C276">
            <v>11</v>
          </cell>
        </row>
        <row r="277">
          <cell r="A277">
            <v>565</v>
          </cell>
          <cell r="B277" t="str">
            <v>Laurinburg NC</v>
          </cell>
          <cell r="C277">
            <v>11</v>
          </cell>
        </row>
        <row r="278">
          <cell r="A278">
            <v>566</v>
          </cell>
          <cell r="B278" t="str">
            <v>Summerville SC</v>
          </cell>
          <cell r="C278">
            <v>11</v>
          </cell>
        </row>
        <row r="279">
          <cell r="A279">
            <v>569</v>
          </cell>
          <cell r="B279" t="str">
            <v>Georgetown SC</v>
          </cell>
          <cell r="C279">
            <v>11</v>
          </cell>
        </row>
        <row r="280">
          <cell r="A280">
            <v>573</v>
          </cell>
          <cell r="B280" t="str">
            <v>St Marys GA</v>
          </cell>
          <cell r="C280">
            <v>11</v>
          </cell>
        </row>
        <row r="281">
          <cell r="A281">
            <v>584</v>
          </cell>
          <cell r="B281" t="str">
            <v>Williamston NC</v>
          </cell>
          <cell r="C281">
            <v>11</v>
          </cell>
        </row>
        <row r="282">
          <cell r="A282">
            <v>587</v>
          </cell>
          <cell r="B282" t="str">
            <v>Brevard NC</v>
          </cell>
          <cell r="C282">
            <v>11</v>
          </cell>
        </row>
        <row r="283">
          <cell r="A283">
            <v>589</v>
          </cell>
          <cell r="B283" t="str">
            <v>Ahoskie NC</v>
          </cell>
          <cell r="C283">
            <v>11</v>
          </cell>
        </row>
        <row r="284">
          <cell r="A284">
            <v>592</v>
          </cell>
          <cell r="B284" t="str">
            <v>Laurens SC</v>
          </cell>
          <cell r="C284">
            <v>11</v>
          </cell>
        </row>
        <row r="285">
          <cell r="A285">
            <v>593</v>
          </cell>
          <cell r="B285" t="str">
            <v>Whiteville NC</v>
          </cell>
          <cell r="C285">
            <v>11</v>
          </cell>
        </row>
        <row r="286">
          <cell r="A286">
            <v>594</v>
          </cell>
          <cell r="B286" t="str">
            <v>Lake City SC</v>
          </cell>
          <cell r="C286">
            <v>11</v>
          </cell>
        </row>
        <row r="287">
          <cell r="A287">
            <v>599</v>
          </cell>
          <cell r="B287" t="str">
            <v>Toccoa GA</v>
          </cell>
          <cell r="C287">
            <v>11</v>
          </cell>
        </row>
        <row r="288">
          <cell r="A288">
            <v>655</v>
          </cell>
          <cell r="B288" t="str">
            <v>SELMA AL (M)</v>
          </cell>
          <cell r="C288">
            <v>11</v>
          </cell>
        </row>
        <row r="289">
          <cell r="A289">
            <v>664</v>
          </cell>
          <cell r="B289" t="str">
            <v>ELIZABETHTOWN KY (P)</v>
          </cell>
          <cell r="C289">
            <v>11</v>
          </cell>
        </row>
        <row r="290">
          <cell r="A290">
            <v>684</v>
          </cell>
          <cell r="B290" t="str">
            <v>ATHENS TN (P)</v>
          </cell>
          <cell r="C290">
            <v>11</v>
          </cell>
        </row>
        <row r="291">
          <cell r="A291">
            <v>693</v>
          </cell>
          <cell r="B291" t="str">
            <v>GREENEVILLE TN (P)</v>
          </cell>
          <cell r="C291">
            <v>11</v>
          </cell>
        </row>
        <row r="292">
          <cell r="A292">
            <v>697</v>
          </cell>
          <cell r="B292" t="str">
            <v>MORGANTOWN WV (P)</v>
          </cell>
          <cell r="C292">
            <v>11</v>
          </cell>
        </row>
        <row r="293">
          <cell r="A293">
            <v>686</v>
          </cell>
          <cell r="B293" t="str">
            <v>OAK RIDGE TN (P)</v>
          </cell>
          <cell r="C293">
            <v>11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P20"/>
  <sheetViews>
    <sheetView workbookViewId="0">
      <selection activeCell="H14" sqref="H14"/>
    </sheetView>
  </sheetViews>
  <sheetFormatPr defaultRowHeight="15"/>
  <cols>
    <col min="1" max="1" width="18.7109375" customWidth="1"/>
    <col min="2" max="2" width="25.140625" customWidth="1"/>
    <col min="3" max="3" width="21.140625" customWidth="1"/>
    <col min="4" max="4" width="27.140625" customWidth="1"/>
    <col min="5" max="5" width="28.140625" customWidth="1"/>
    <col min="6" max="6" width="19.42578125" customWidth="1"/>
    <col min="7" max="7" width="20.5703125" customWidth="1"/>
    <col min="8" max="8" width="18.85546875" customWidth="1"/>
  </cols>
  <sheetData>
    <row r="2" spans="1:224" s="6" customFormat="1" ht="20.25">
      <c r="A2" s="4" t="s">
        <v>793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1" customFormat="1" ht="70.5" customHeight="1">
      <c r="A3" s="58" t="s">
        <v>19</v>
      </c>
      <c r="B3" s="49" t="s">
        <v>176</v>
      </c>
      <c r="C3" s="47" t="s">
        <v>22</v>
      </c>
      <c r="D3" s="105" t="str">
        <f>_xlfn.TEXTJOIN(" ",TRUE,B6,D5,D6,B7,D4,D7)</f>
        <v>JC Penney 2026 Fall Beautyrest OPP Heated Throw ELECT BLANKET</v>
      </c>
      <c r="E3" s="59" t="s">
        <v>23</v>
      </c>
      <c r="F3" s="50" t="s">
        <v>37</v>
      </c>
      <c r="G3" s="59" t="s">
        <v>24</v>
      </c>
      <c r="H3" s="50" t="s">
        <v>246</v>
      </c>
      <c r="O3" s="52"/>
      <c r="S3" s="53"/>
      <c r="T3" s="53"/>
      <c r="U3" s="14"/>
      <c r="W3" s="54"/>
      <c r="X3" s="30"/>
      <c r="Y3" s="55"/>
      <c r="Z3" s="55"/>
      <c r="AA3" s="55"/>
      <c r="GX3" s="56"/>
      <c r="HB3" s="57" t="s">
        <v>25</v>
      </c>
      <c r="HC3" s="57" t="s">
        <v>26</v>
      </c>
      <c r="HD3" s="57" t="s">
        <v>27</v>
      </c>
      <c r="HE3" s="57" t="s">
        <v>28</v>
      </c>
      <c r="HF3" s="57"/>
      <c r="HG3" s="57" t="s">
        <v>29</v>
      </c>
      <c r="HH3" s="57" t="s">
        <v>30</v>
      </c>
      <c r="HI3" s="57" t="s">
        <v>31</v>
      </c>
      <c r="HJ3" s="57" t="s">
        <v>32</v>
      </c>
      <c r="HK3" s="57"/>
      <c r="HL3" s="57"/>
      <c r="HM3" s="57"/>
      <c r="HN3" s="57"/>
      <c r="HO3" s="57"/>
      <c r="HP3" s="57"/>
    </row>
    <row r="4" spans="1:224" s="6" customFormat="1" ht="15" customHeight="1">
      <c r="A4" s="60" t="s">
        <v>18</v>
      </c>
      <c r="B4" s="11" t="s">
        <v>228</v>
      </c>
      <c r="C4" s="48" t="s">
        <v>33</v>
      </c>
      <c r="D4" s="11" t="s">
        <v>825</v>
      </c>
      <c r="E4" s="41" t="s">
        <v>34</v>
      </c>
      <c r="F4" s="12" t="s">
        <v>583</v>
      </c>
      <c r="G4" s="41" t="s">
        <v>35</v>
      </c>
      <c r="H4" s="12" t="s">
        <v>250</v>
      </c>
      <c r="O4" s="7"/>
      <c r="S4" s="13"/>
      <c r="T4" s="13"/>
      <c r="U4" s="14"/>
      <c r="W4" s="8"/>
      <c r="X4" s="15"/>
      <c r="Y4" s="9"/>
      <c r="Z4" s="9"/>
      <c r="AA4" s="9"/>
      <c r="GX4" s="10"/>
      <c r="HB4" s="18" t="s">
        <v>36</v>
      </c>
      <c r="HC4" s="19" t="s">
        <v>37</v>
      </c>
      <c r="HD4" s="16" t="s">
        <v>38</v>
      </c>
      <c r="HE4" s="16" t="s">
        <v>39</v>
      </c>
      <c r="HF4" s="16" t="s">
        <v>40</v>
      </c>
      <c r="HG4" s="16"/>
      <c r="HH4" s="18"/>
      <c r="HI4" s="16"/>
      <c r="HJ4" s="16"/>
      <c r="HK4" s="16"/>
      <c r="HL4" s="16"/>
      <c r="HM4" s="16"/>
      <c r="HN4" s="16"/>
      <c r="HO4" s="16"/>
      <c r="HP4" s="16"/>
    </row>
    <row r="5" spans="1:224" s="6" customFormat="1" ht="15" customHeight="1">
      <c r="A5" s="58" t="s">
        <v>820</v>
      </c>
      <c r="B5" s="11"/>
      <c r="C5" s="17" t="s">
        <v>42</v>
      </c>
      <c r="D5" s="11">
        <v>2026</v>
      </c>
      <c r="E5" s="41" t="s">
        <v>823</v>
      </c>
      <c r="F5" s="12" t="s">
        <v>817</v>
      </c>
      <c r="G5" s="41" t="s">
        <v>43</v>
      </c>
      <c r="H5" s="12" t="s">
        <v>149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>
      <c r="A6" s="17" t="s">
        <v>41</v>
      </c>
      <c r="B6" s="11" t="s">
        <v>242</v>
      </c>
      <c r="C6" s="17" t="s">
        <v>44</v>
      </c>
      <c r="D6" s="11" t="s">
        <v>67</v>
      </c>
      <c r="E6" s="41" t="s">
        <v>824</v>
      </c>
      <c r="F6" s="12"/>
      <c r="G6" s="41" t="s">
        <v>46</v>
      </c>
      <c r="H6" s="12" t="s">
        <v>1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47</v>
      </c>
      <c r="HC6" s="26" t="s">
        <v>48</v>
      </c>
      <c r="HD6" s="27" t="s">
        <v>2</v>
      </c>
      <c r="HE6" s="28" t="s">
        <v>49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>
      <c r="A7" s="17" t="s">
        <v>3</v>
      </c>
      <c r="B7" s="11" t="s">
        <v>339</v>
      </c>
      <c r="C7" s="45" t="s">
        <v>50</v>
      </c>
      <c r="D7" s="12" t="s">
        <v>298</v>
      </c>
      <c r="E7" s="41" t="s">
        <v>45</v>
      </c>
      <c r="F7" s="12" t="s">
        <v>129</v>
      </c>
      <c r="G7" s="41" t="s">
        <v>52</v>
      </c>
      <c r="H7" s="12" t="s">
        <v>617</v>
      </c>
      <c r="O7" s="7"/>
      <c r="S7" s="13"/>
      <c r="T7" s="13"/>
      <c r="U7" s="14"/>
      <c r="W7" s="8"/>
      <c r="X7" s="30"/>
      <c r="Y7" s="9"/>
      <c r="Z7" s="9"/>
      <c r="AA7" s="9"/>
      <c r="GT7" s="31"/>
      <c r="GU7" s="31"/>
      <c r="GV7" s="32"/>
      <c r="GW7" s="33"/>
      <c r="GX7" s="25"/>
      <c r="GY7" s="23"/>
      <c r="GZ7" s="23"/>
      <c r="HB7" s="18" t="s">
        <v>53</v>
      </c>
      <c r="HC7" s="18" t="s">
        <v>54</v>
      </c>
      <c r="HD7" s="29" t="s">
        <v>55</v>
      </c>
      <c r="HE7" s="34" t="s">
        <v>56</v>
      </c>
      <c r="HF7" s="34" t="s">
        <v>57</v>
      </c>
      <c r="HG7" s="18" t="s">
        <v>58</v>
      </c>
      <c r="HH7" s="18" t="s">
        <v>59</v>
      </c>
      <c r="HI7" s="16" t="s">
        <v>60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>
      <c r="A8" s="40" t="s">
        <v>20</v>
      </c>
      <c r="B8" s="11"/>
      <c r="C8" s="40" t="s">
        <v>62</v>
      </c>
      <c r="D8" s="125" t="e">
        <f>Item!#REF!</f>
        <v>#REF!</v>
      </c>
      <c r="E8" s="41" t="s">
        <v>51</v>
      </c>
      <c r="F8" s="12" t="s">
        <v>593</v>
      </c>
      <c r="G8" s="40" t="s">
        <v>78</v>
      </c>
      <c r="H8" s="11" t="s">
        <v>1</v>
      </c>
      <c r="O8" s="7"/>
      <c r="S8" s="13"/>
      <c r="T8" s="13"/>
      <c r="U8" s="14"/>
      <c r="W8" s="8"/>
      <c r="X8" s="30"/>
      <c r="Y8" s="9"/>
      <c r="Z8" s="9"/>
      <c r="AA8" s="9"/>
      <c r="GT8" s="31"/>
      <c r="GU8" s="31"/>
      <c r="GV8" s="32"/>
      <c r="GW8" s="33"/>
      <c r="GX8" s="25"/>
      <c r="GY8" s="23"/>
      <c r="GZ8" s="23"/>
      <c r="HB8" s="18"/>
      <c r="HC8" s="18"/>
      <c r="HD8" s="29"/>
      <c r="HE8" s="34"/>
      <c r="HF8" s="34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>
      <c r="A9" s="40" t="s">
        <v>61</v>
      </c>
      <c r="B9" s="11"/>
      <c r="C9" s="40" t="s">
        <v>63</v>
      </c>
      <c r="D9" s="11" t="s">
        <v>652</v>
      </c>
      <c r="E9" s="40" t="s">
        <v>699</v>
      </c>
      <c r="F9" s="11" t="s">
        <v>705</v>
      </c>
    </row>
    <row r="10" spans="1:224">
      <c r="A10" s="40" t="s">
        <v>696</v>
      </c>
      <c r="B10" s="35"/>
      <c r="C10" s="40" t="s">
        <v>64</v>
      </c>
      <c r="D10" s="123">
        <v>46097</v>
      </c>
      <c r="E10" s="40" t="s">
        <v>697</v>
      </c>
      <c r="F10" s="35" t="s">
        <v>709</v>
      </c>
    </row>
    <row r="11" spans="1:224">
      <c r="C11" s="40" t="s">
        <v>65</v>
      </c>
      <c r="D11" s="35"/>
      <c r="E11" s="63" t="s">
        <v>698</v>
      </c>
      <c r="F11" s="35" t="s">
        <v>791</v>
      </c>
    </row>
    <row r="14" spans="1:224">
      <c r="D14" s="110"/>
    </row>
    <row r="15" spans="1:224">
      <c r="A15" t="s">
        <v>696</v>
      </c>
    </row>
    <row r="16" spans="1:224">
      <c r="A16" s="3" t="s">
        <v>812</v>
      </c>
    </row>
    <row r="17" spans="1:1">
      <c r="A17" s="3" t="s">
        <v>813</v>
      </c>
    </row>
    <row r="18" spans="1:1">
      <c r="A18" t="s">
        <v>814</v>
      </c>
    </row>
    <row r="19" spans="1:1">
      <c r="A19" s="3" t="s">
        <v>815</v>
      </c>
    </row>
    <row r="20" spans="1:1">
      <c r="A20" s="3" t="s">
        <v>816</v>
      </c>
    </row>
  </sheetData>
  <protectedRanges>
    <protectedRange password="F78C" sqref="HB4:HC8 HH4:HH8 HD6:HG8 GT6:GZ8" name="区域1_1"/>
  </protectedRanges>
  <phoneticPr fontId="27" type="noConversion"/>
  <dataValidations count="1">
    <dataValidation type="list" allowBlank="1" showInputMessage="1" showErrorMessage="1" sqref="IL3:IL8 IJ7:IJ8 IJ4:IJ5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>
          <x14:formula1>
            <xm:f>Data!$A$2:$A$3</xm:f>
          </x14:formula1>
          <xm:sqref>B3</xm:sqref>
        </x14:dataValidation>
        <x14:dataValidation type="list" allowBlank="1" showInputMessage="1" showErrorMessage="1">
          <x14:formula1>
            <xm:f>ValueSelection!$E$2:$E$29</xm:f>
          </x14:formula1>
          <xm:sqref>B8</xm:sqref>
        </x14:dataValidation>
        <x14:dataValidation type="list" allowBlank="1" showInputMessage="1" showErrorMessage="1">
          <x14:formula1>
            <xm:f>Data!$J$2:$J$4</xm:f>
          </x14:formula1>
          <xm:sqref>B9</xm:sqref>
        </x14:dataValidation>
        <x14:dataValidation type="list" allowBlank="1" showInputMessage="1" showErrorMessage="1">
          <x14:formula1>
            <xm:f>Data!$T$2:$T$3</xm:f>
          </x14:formula1>
          <xm:sqref>H8</xm:sqref>
        </x14:dataValidation>
        <x14:dataValidation type="list" allowBlank="1" showInputMessage="1" showErrorMessage="1">
          <x14:formula1>
            <xm:f>Data!$B$2:$B$5</xm:f>
          </x14:formula1>
          <xm:sqref>D5</xm:sqref>
        </x14:dataValidation>
        <x14:dataValidation type="list" allowBlank="1" showInputMessage="1" showErrorMessage="1">
          <x14:formula1>
            <xm:f>Data!$C$2:$C$7</xm:f>
          </x14:formula1>
          <xm:sqref>D6</xm:sqref>
        </x14:dataValidation>
        <x14:dataValidation type="list" allowBlank="1" showInputMessage="1" showErrorMessage="1">
          <x14:formula1>
            <xm:f>ValueSelection!$F$2:$F$27</xm:f>
          </x14:formula1>
          <xm:sqref>D7</xm:sqref>
        </x14:dataValidation>
        <x14:dataValidation type="list" allowBlank="1" showInputMessage="1" showErrorMessage="1">
          <x14:formula1>
            <xm:f>Data!$K$2:$K$3</xm:f>
          </x14:formula1>
          <xm:sqref>D11</xm:sqref>
        </x14:dataValidation>
        <x14:dataValidation type="list" allowBlank="1" showInputMessage="1" showErrorMessage="1">
          <x14:formula1>
            <xm:f>Data!$F$2:$F$3</xm:f>
          </x14:formula1>
          <xm:sqref>F3</xm:sqref>
        </x14:dataValidation>
        <x14:dataValidation type="list" allowBlank="1" showInputMessage="1" showErrorMessage="1">
          <x14:formula1>
            <xm:f>Data!$G$2:$G$8</xm:f>
          </x14:formula1>
          <xm:sqref>F4</xm:sqref>
        </x14:dataValidation>
        <x14:dataValidation type="list" allowBlank="1" showInputMessage="1" showErrorMessage="1">
          <x14:formula1>
            <xm:f>Data!$H$2:$H$9</xm:f>
          </x14:formula1>
          <xm:sqref>F5:F6</xm:sqref>
        </x14:dataValidation>
        <x14:dataValidation type="list" allowBlank="1" showInputMessage="1" showErrorMessage="1">
          <x14:formula1>
            <xm:f>Data!$I$2:$I$5</xm:f>
          </x14:formula1>
          <xm:sqref>F7</xm:sqref>
        </x14:dataValidation>
        <x14:dataValidation type="list" allowBlank="1" showInputMessage="1" showErrorMessage="1">
          <x14:formula1>
            <xm:f>ValueSelection!$H$2:$H$12</xm:f>
          </x14:formula1>
          <xm:sqref>F8</xm:sqref>
        </x14:dataValidation>
        <x14:dataValidation type="list" allowBlank="1" showInputMessage="1" showErrorMessage="1">
          <x14:formula1>
            <xm:f>Data!$M$2:$M$5</xm:f>
          </x14:formula1>
          <xm:sqref>H3</xm:sqref>
        </x14:dataValidation>
        <x14:dataValidation type="list" allowBlank="1" showInputMessage="1" showErrorMessage="1">
          <x14:formula1>
            <xm:f>Data!$O$2:$O$3</xm:f>
          </x14:formula1>
          <xm:sqref>H5</xm:sqref>
        </x14:dataValidation>
        <x14:dataValidation type="list" allowBlank="1" showInputMessage="1" showErrorMessage="1">
          <x14:formula1>
            <xm:f>Data!$P$2:$P$3</xm:f>
          </x14:formula1>
          <xm:sqref>H6</xm:sqref>
        </x14:dataValidation>
        <x14:dataValidation type="list" allowBlank="1" showInputMessage="1" showErrorMessage="1">
          <x14:formula1>
            <xm:f>ValueSelection!$K$2:$K$57</xm:f>
          </x14:formula1>
          <xm:sqref>H7</xm:sqref>
        </x14:dataValidation>
        <x14:dataValidation type="list" allowBlank="1" showInputMessage="1" showErrorMessage="1">
          <x14:formula1>
            <xm:f>Data!$E$2:$E$6</xm:f>
          </x14:formula1>
          <xm:sqref>D9</xm:sqref>
        </x14:dataValidation>
        <x14:dataValidation type="list" allowBlank="1" showInputMessage="1" showErrorMessage="1">
          <x14:formula1>
            <xm:f>ValueSelection!$D$2:$D$296</xm:f>
          </x14:formula1>
          <xm:sqref>B7</xm:sqref>
        </x14:dataValidation>
        <x14:dataValidation type="list" allowBlank="1" showInputMessage="1" showErrorMessage="1">
          <x14:formula1>
            <xm:f>ValueSelection!$I$2:$I$8</xm:f>
          </x14:formula1>
          <xm:sqref>F9</xm:sqref>
        </x14:dataValidation>
        <x14:dataValidation type="list" allowBlank="1" showInputMessage="1" showErrorMessage="1">
          <x14:formula1>
            <xm:f>ValueSelection!$J$2:$J$11</xm:f>
          </x14:formula1>
          <xm:sqref>F10</xm:sqref>
        </x14:dataValidation>
        <x14:dataValidation type="list" allowBlank="1" showInputMessage="1" showErrorMessage="1">
          <x14:formula1>
            <xm:f>Data!$L$2:$L$9</xm:f>
          </x14:formula1>
          <xm:sqref>F11</xm:sqref>
        </x14:dataValidation>
        <x14:dataValidation type="list" allowBlank="1" showInputMessage="1" showErrorMessage="1">
          <x14:formula1>
            <xm:f>ValueSelection!$C$2:$C$71</xm:f>
          </x14:formula1>
          <xm:sqref>B6</xm:sqref>
        </x14:dataValidation>
        <x14:dataValidation type="list" allowBlank="1" showInputMessage="1" showErrorMessage="1">
          <x14:formula1>
            <xm:f>ValueSelection!$B$2:$B$71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7"/>
  <sheetViews>
    <sheetView tabSelected="1" workbookViewId="0">
      <selection activeCell="V3" sqref="V3"/>
    </sheetView>
  </sheetViews>
  <sheetFormatPr defaultColWidth="9.140625" defaultRowHeight="15"/>
  <cols>
    <col min="1" max="1" width="10.140625" style="66" customWidth="1"/>
    <col min="2" max="2" width="7.140625" style="67" customWidth="1"/>
    <col min="3" max="3" width="8.42578125" style="67" customWidth="1"/>
    <col min="4" max="4" width="11.5703125" style="67" customWidth="1"/>
    <col min="5" max="5" width="10.7109375" style="67" customWidth="1"/>
    <col min="6" max="6" width="16.5703125" style="67" customWidth="1"/>
    <col min="7" max="7" width="7.5703125" style="67" customWidth="1"/>
    <col min="8" max="8" width="11.85546875" style="67" customWidth="1"/>
    <col min="9" max="9" width="7.42578125" style="67" customWidth="1"/>
    <col min="10" max="10" width="25.7109375" style="67" customWidth="1"/>
    <col min="11" max="11" width="15.28515625" style="118" customWidth="1"/>
    <col min="12" max="12" width="15.28515625" style="67" customWidth="1"/>
    <col min="13" max="13" width="11.85546875" style="67" customWidth="1"/>
    <col min="14" max="14" width="6.140625" style="67" customWidth="1"/>
    <col min="15" max="15" width="8.5703125" style="67" customWidth="1"/>
    <col min="16" max="17" width="15.42578125" style="67" customWidth="1"/>
    <col min="18" max="18" width="5.5703125" style="67" customWidth="1"/>
    <col min="19" max="19" width="9.7109375" style="68" customWidth="1"/>
    <col min="20" max="20" width="8" style="69" customWidth="1"/>
    <col min="21" max="21" width="12" style="70" customWidth="1"/>
    <col min="22" max="22" width="8.5703125" style="70" customWidth="1"/>
    <col min="23" max="23" width="8.140625" style="70" customWidth="1"/>
    <col min="24" max="24" width="9.42578125" style="67" customWidth="1"/>
    <col min="25" max="25" width="8.140625" style="111" customWidth="1"/>
    <col min="26" max="26" width="8.7109375" style="111" customWidth="1"/>
    <col min="27" max="27" width="7.140625" style="111" customWidth="1"/>
    <col min="28" max="28" width="9" style="69" customWidth="1"/>
    <col min="29" max="29" width="6.28515625" style="71" customWidth="1"/>
    <col min="30" max="30" width="10" style="115" customWidth="1"/>
    <col min="31" max="31" width="9.85546875" style="71" customWidth="1"/>
    <col min="32" max="32" width="7.85546875" style="67" customWidth="1"/>
    <col min="33" max="33" width="8.85546875" style="70" customWidth="1"/>
    <col min="34" max="34" width="7.85546875" style="67" customWidth="1"/>
    <col min="35" max="35" width="8.42578125" style="72" customWidth="1"/>
    <col min="36" max="36" width="9" style="70" customWidth="1"/>
    <col min="37" max="37" width="8.42578125" style="70" customWidth="1"/>
    <col min="38" max="38" width="7.85546875" style="72" customWidth="1"/>
    <col min="39" max="39" width="5.85546875" style="70" customWidth="1"/>
    <col min="40" max="40" width="8.140625" style="72" customWidth="1"/>
    <col min="41" max="41" width="9.28515625" style="70" customWidth="1"/>
    <col min="42" max="42" width="11.5703125" style="72" customWidth="1"/>
    <col min="43" max="43" width="10.85546875" style="70" customWidth="1"/>
    <col min="44" max="45" width="9.5703125" style="72" customWidth="1"/>
    <col min="46" max="46" width="10" style="70" customWidth="1"/>
    <col min="47" max="47" width="9.5703125" style="70" customWidth="1"/>
    <col min="48" max="48" width="11.85546875" style="70" customWidth="1"/>
    <col min="49" max="49" width="7.140625" style="72" customWidth="1"/>
    <col min="50" max="50" width="7.85546875" style="72" customWidth="1"/>
    <col min="51" max="51" width="9.5703125" style="70" customWidth="1"/>
    <col min="52" max="52" width="7.7109375" style="70" customWidth="1"/>
    <col min="53" max="53" width="8.28515625" style="72" customWidth="1"/>
    <col min="54" max="54" width="9.140625" style="70" customWidth="1"/>
    <col min="55" max="55" width="9.140625" style="67" customWidth="1"/>
    <col min="56" max="57" width="9.140625" style="67"/>
    <col min="58" max="59" width="9.140625" style="70"/>
    <col min="60" max="60" width="9.140625" style="67"/>
    <col min="61" max="61" width="10.140625" style="70" customWidth="1"/>
    <col min="62" max="62" width="9.140625" style="67"/>
    <col min="63" max="63" width="11.140625" style="67" bestFit="1" customWidth="1"/>
    <col min="64" max="64" width="12.42578125" style="67" customWidth="1"/>
    <col min="65" max="65" width="11.5703125" style="67" bestFit="1" customWidth="1"/>
    <col min="66" max="16384" width="9.140625" style="67"/>
  </cols>
  <sheetData>
    <row r="1" spans="1:65" ht="68.099999999999994" customHeight="1">
      <c r="A1" s="75" t="s">
        <v>732</v>
      </c>
      <c r="B1" s="75" t="s">
        <v>733</v>
      </c>
      <c r="C1" s="107" t="s">
        <v>734</v>
      </c>
      <c r="D1" s="108" t="s">
        <v>3</v>
      </c>
      <c r="E1" s="108" t="s">
        <v>20</v>
      </c>
      <c r="F1" s="77" t="s">
        <v>785</v>
      </c>
      <c r="G1" s="107" t="s">
        <v>735</v>
      </c>
      <c r="H1" s="76" t="s">
        <v>736</v>
      </c>
      <c r="I1" s="106" t="s">
        <v>808</v>
      </c>
      <c r="J1" s="76" t="s">
        <v>737</v>
      </c>
      <c r="K1" s="106" t="s">
        <v>818</v>
      </c>
      <c r="L1" s="76" t="s">
        <v>738</v>
      </c>
      <c r="M1" s="76" t="s">
        <v>739</v>
      </c>
      <c r="N1" s="107" t="s">
        <v>740</v>
      </c>
      <c r="O1" s="107" t="s">
        <v>822</v>
      </c>
      <c r="P1" s="107" t="s">
        <v>741</v>
      </c>
      <c r="Q1" s="107" t="s">
        <v>742</v>
      </c>
      <c r="R1" s="106" t="s">
        <v>809</v>
      </c>
      <c r="S1" s="78" t="s">
        <v>743</v>
      </c>
      <c r="T1" s="79" t="s">
        <v>744</v>
      </c>
      <c r="U1" s="80" t="s">
        <v>745</v>
      </c>
      <c r="V1" s="81" t="s">
        <v>746</v>
      </c>
      <c r="W1" s="82" t="s">
        <v>747</v>
      </c>
      <c r="X1" s="83" t="s">
        <v>4</v>
      </c>
      <c r="Y1" s="112" t="s">
        <v>748</v>
      </c>
      <c r="Z1" s="112" t="s">
        <v>749</v>
      </c>
      <c r="AA1" s="112" t="s">
        <v>750</v>
      </c>
      <c r="AB1" s="84" t="s">
        <v>751</v>
      </c>
      <c r="AC1" s="85" t="s">
        <v>752</v>
      </c>
      <c r="AD1" s="116" t="s">
        <v>753</v>
      </c>
      <c r="AE1" s="86" t="s">
        <v>754</v>
      </c>
      <c r="AF1" s="75" t="s">
        <v>755</v>
      </c>
      <c r="AG1" s="87" t="s">
        <v>756</v>
      </c>
      <c r="AH1" s="75" t="s">
        <v>757</v>
      </c>
      <c r="AI1" s="88" t="s">
        <v>758</v>
      </c>
      <c r="AJ1" s="89" t="s">
        <v>759</v>
      </c>
      <c r="AK1" s="87" t="s">
        <v>760</v>
      </c>
      <c r="AL1" s="88" t="s">
        <v>761</v>
      </c>
      <c r="AM1" s="87" t="s">
        <v>762</v>
      </c>
      <c r="AN1" s="88" t="s">
        <v>763</v>
      </c>
      <c r="AO1" s="87" t="s">
        <v>764</v>
      </c>
      <c r="AP1" s="88" t="s">
        <v>765</v>
      </c>
      <c r="AQ1" s="87" t="s">
        <v>766</v>
      </c>
      <c r="AR1" s="114" t="s">
        <v>767</v>
      </c>
      <c r="AS1" s="87" t="s">
        <v>768</v>
      </c>
      <c r="AT1" s="83" t="s">
        <v>894</v>
      </c>
      <c r="AU1" s="88" t="s">
        <v>895</v>
      </c>
      <c r="AV1" s="87" t="s">
        <v>769</v>
      </c>
      <c r="AW1" s="109" t="s">
        <v>770</v>
      </c>
      <c r="AX1" s="88" t="s">
        <v>771</v>
      </c>
      <c r="AY1" s="87" t="s">
        <v>772</v>
      </c>
      <c r="AZ1" s="109" t="s">
        <v>773</v>
      </c>
      <c r="BA1" s="88" t="s">
        <v>774</v>
      </c>
      <c r="BB1" s="87" t="s">
        <v>775</v>
      </c>
      <c r="BC1" s="87" t="s">
        <v>776</v>
      </c>
      <c r="BD1" s="90" t="s">
        <v>777</v>
      </c>
      <c r="BE1" s="91" t="s">
        <v>778</v>
      </c>
      <c r="BF1" s="92" t="s">
        <v>779</v>
      </c>
      <c r="BG1" s="93" t="s">
        <v>780</v>
      </c>
      <c r="BH1" s="121" t="s">
        <v>781</v>
      </c>
      <c r="BI1" s="120" t="s">
        <v>821</v>
      </c>
      <c r="BJ1" s="75" t="s">
        <v>782</v>
      </c>
      <c r="BK1" s="94" t="s">
        <v>783</v>
      </c>
      <c r="BL1" s="94" t="s">
        <v>784</v>
      </c>
    </row>
    <row r="2" spans="1:65" ht="45" customHeight="1">
      <c r="A2" s="95">
        <v>1</v>
      </c>
      <c r="B2" s="46"/>
      <c r="C2" s="46"/>
      <c r="D2" s="46" t="s">
        <v>339</v>
      </c>
      <c r="E2" s="46"/>
      <c r="F2" s="46" t="s">
        <v>298</v>
      </c>
      <c r="G2" s="46" t="s">
        <v>826</v>
      </c>
      <c r="H2" s="46" t="s">
        <v>827</v>
      </c>
      <c r="I2" s="46" t="s">
        <v>828</v>
      </c>
      <c r="J2" s="46" t="s">
        <v>829</v>
      </c>
      <c r="K2" s="119" t="s">
        <v>830</v>
      </c>
      <c r="L2" s="46" t="s">
        <v>831</v>
      </c>
      <c r="M2" s="124" t="s">
        <v>896</v>
      </c>
      <c r="N2" s="46"/>
      <c r="O2" s="46"/>
      <c r="P2" s="142" t="s">
        <v>901</v>
      </c>
      <c r="Q2" s="127"/>
      <c r="R2" s="46" t="s">
        <v>795</v>
      </c>
      <c r="S2" s="96" t="e">
        <f>#REF!</f>
        <v>#REF!</v>
      </c>
      <c r="T2" s="97">
        <v>7.8</v>
      </c>
      <c r="U2" s="98">
        <v>10.7</v>
      </c>
      <c r="V2" s="99">
        <v>10.7</v>
      </c>
      <c r="W2" s="126"/>
      <c r="X2" s="46" t="s">
        <v>151</v>
      </c>
      <c r="Y2" s="113">
        <v>37.5</v>
      </c>
      <c r="Z2" s="113">
        <v>29.5</v>
      </c>
      <c r="AA2" s="113">
        <v>25</v>
      </c>
      <c r="AB2" s="97"/>
      <c r="AC2" s="100">
        <v>2</v>
      </c>
      <c r="AD2" s="117">
        <f>IF(Y2="","",Y2*Z2*AA2/1000000)</f>
        <v>2.8000000000000001E-2</v>
      </c>
      <c r="AE2" s="101">
        <f>IF(AC2="","",65/AD2*AC2)</f>
        <v>4643</v>
      </c>
      <c r="AF2" s="46">
        <v>3700</v>
      </c>
      <c r="AG2" s="102">
        <f>IF(ISERROR(AF2/AE2),"",AF2/AE2)</f>
        <v>0.8</v>
      </c>
      <c r="AH2" s="124" t="s">
        <v>893</v>
      </c>
      <c r="AI2" s="103">
        <v>0.314</v>
      </c>
      <c r="AJ2" s="102" t="str">
        <f>IF(ISERROR(#REF!*AI2),"",#REF!*AI2)</f>
        <v/>
      </c>
      <c r="AK2" s="102" t="str">
        <f>IF(ISERROR(#REF!+AG2+AJ2),"",#REF!+AG2+AJ2)</f>
        <v/>
      </c>
      <c r="AL2" s="103">
        <v>0.04</v>
      </c>
      <c r="AM2" s="102">
        <f t="shared" ref="AM2:AM6" si="0">IF(ISERROR(BF2*AL2),"",BF2*AL2)</f>
        <v>0.82</v>
      </c>
      <c r="AN2" s="103">
        <v>0</v>
      </c>
      <c r="AO2" s="102">
        <f t="shared" ref="AO2:AO6" si="1">IF(ISERROR(BF2*AN2),"",BF2*AN2)</f>
        <v>0</v>
      </c>
      <c r="AP2" s="103"/>
      <c r="AQ2" s="102">
        <f t="shared" ref="AQ2:AQ6" si="2">IF(ISERROR(BF2*AP2),"",BF2*AP2)</f>
        <v>0</v>
      </c>
      <c r="AR2" s="103">
        <v>8.5000000000000006E-2</v>
      </c>
      <c r="AS2" s="102">
        <f>IF(ISERROR(BF2*AR2),"",BF2*AR2)</f>
        <v>1.74</v>
      </c>
      <c r="AT2" s="46"/>
      <c r="AU2" s="103">
        <v>0.04</v>
      </c>
      <c r="AV2" s="102">
        <f t="shared" ref="AV2:AV6" si="3">IF(ISERROR(BF2*AU2),"",BF2*AU2)</f>
        <v>0.82</v>
      </c>
      <c r="AW2" s="102"/>
      <c r="AX2" s="103"/>
      <c r="AY2" s="102">
        <f>IF(ISERROR(BF2*AX2),"",BF2*AX2)</f>
        <v>0</v>
      </c>
      <c r="AZ2" s="102"/>
      <c r="BA2" s="103"/>
      <c r="BB2" s="102">
        <f>IF(ISERROR(BF2*BA2),"",BF2*BA2)</f>
        <v>0</v>
      </c>
      <c r="BC2" s="102">
        <f>IF(ISERROR(AM2+AO2+AQ2+AS2+AV2),"",AM2+AO2+AQ2+AS2+AV2)</f>
        <v>3.38</v>
      </c>
      <c r="BD2" s="102" t="str">
        <f t="shared" ref="BD2:BD6" si="4">IF(ISERROR(AK2+BC2),"",AK2+BC2)</f>
        <v/>
      </c>
      <c r="BE2" s="104" t="str">
        <f t="shared" ref="BE2:BE6" si="5">IF(ISERROR((BF2-BD2)/BF2),"",(BF2-BD2)/BF2)</f>
        <v/>
      </c>
      <c r="BF2" s="74">
        <v>20.420000000000002</v>
      </c>
      <c r="BG2" s="74">
        <v>59.99</v>
      </c>
      <c r="BH2" s="104">
        <f>IF(ISERROR((BG2-BF2)/BG2),"",(BG2-BF2)/BG2)</f>
        <v>0.65959999999999996</v>
      </c>
      <c r="BI2" s="74"/>
      <c r="BJ2" s="73">
        <v>5540</v>
      </c>
      <c r="BK2" s="102" t="str">
        <f>IF(ISERROR(BD2*BJ2),"",BD2*BJ2)</f>
        <v/>
      </c>
      <c r="BL2" s="102">
        <f>IF(ISERROR(BF2*BJ2),"",BF2*BJ2)</f>
        <v>113126.8</v>
      </c>
    </row>
    <row r="3" spans="1:65" ht="45" customHeight="1">
      <c r="A3" s="95">
        <v>2</v>
      </c>
      <c r="B3" s="46"/>
      <c r="C3" s="46"/>
      <c r="D3" s="46" t="s">
        <v>339</v>
      </c>
      <c r="E3" s="46"/>
      <c r="F3" s="46" t="s">
        <v>298</v>
      </c>
      <c r="G3" s="46" t="s">
        <v>826</v>
      </c>
      <c r="H3" s="46" t="s">
        <v>827</v>
      </c>
      <c r="I3" s="46" t="s">
        <v>828</v>
      </c>
      <c r="J3" s="46" t="s">
        <v>829</v>
      </c>
      <c r="K3" s="119" t="s">
        <v>830</v>
      </c>
      <c r="L3" s="46" t="s">
        <v>831</v>
      </c>
      <c r="M3" s="124" t="s">
        <v>897</v>
      </c>
      <c r="N3" s="46"/>
      <c r="O3" s="46"/>
      <c r="P3" s="142" t="s">
        <v>902</v>
      </c>
      <c r="Q3" s="127"/>
      <c r="R3" s="46" t="s">
        <v>795</v>
      </c>
      <c r="S3" s="96" t="e">
        <f>#REF!</f>
        <v>#REF!</v>
      </c>
      <c r="T3" s="97">
        <v>7.8</v>
      </c>
      <c r="U3" s="98">
        <v>10.7</v>
      </c>
      <c r="V3" s="99">
        <v>10.7</v>
      </c>
      <c r="W3" s="126"/>
      <c r="X3" s="46" t="s">
        <v>151</v>
      </c>
      <c r="Y3" s="113">
        <v>37.5</v>
      </c>
      <c r="Z3" s="113">
        <v>29.5</v>
      </c>
      <c r="AA3" s="113">
        <v>25</v>
      </c>
      <c r="AB3" s="97"/>
      <c r="AC3" s="100">
        <v>2</v>
      </c>
      <c r="AD3" s="117">
        <f t="shared" ref="AD3:AD6" si="6">IF(Y3="","",Y3*Z3*AA3/1000000)</f>
        <v>2.8000000000000001E-2</v>
      </c>
      <c r="AE3" s="101">
        <f t="shared" ref="AE3:AE6" si="7">IF(AC3="","",65/AD3*AC3)</f>
        <v>4643</v>
      </c>
      <c r="AF3" s="46">
        <v>3700</v>
      </c>
      <c r="AG3" s="102">
        <f t="shared" ref="AG3:AG6" si="8">IF(ISERROR(AF3/AE3),"",AF3/AE3)</f>
        <v>0.8</v>
      </c>
      <c r="AH3" s="124" t="s">
        <v>893</v>
      </c>
      <c r="AI3" s="103">
        <v>0.314</v>
      </c>
      <c r="AJ3" s="102" t="str">
        <f>IF(ISERROR(#REF!*AI3),"",#REF!*AI3)</f>
        <v/>
      </c>
      <c r="AK3" s="102" t="str">
        <f>IF(ISERROR(#REF!+AG3+AJ3),"",#REF!+AG3+AJ3)</f>
        <v/>
      </c>
      <c r="AL3" s="103">
        <v>0.04</v>
      </c>
      <c r="AM3" s="102">
        <f t="shared" si="0"/>
        <v>0.82</v>
      </c>
      <c r="AN3" s="103">
        <v>0</v>
      </c>
      <c r="AO3" s="102">
        <f t="shared" si="1"/>
        <v>0</v>
      </c>
      <c r="AP3" s="103"/>
      <c r="AQ3" s="102">
        <f t="shared" si="2"/>
        <v>0</v>
      </c>
      <c r="AR3" s="103">
        <v>8.5000000000000006E-2</v>
      </c>
      <c r="AS3" s="102">
        <f t="shared" ref="AS3:AS6" si="9">IF(ISERROR(BF3*AR3),"",BF3*AR3)</f>
        <v>1.74</v>
      </c>
      <c r="AT3" s="46"/>
      <c r="AU3" s="103">
        <v>0.04</v>
      </c>
      <c r="AV3" s="102">
        <f t="shared" si="3"/>
        <v>0.82</v>
      </c>
      <c r="AW3" s="102"/>
      <c r="AX3" s="103"/>
      <c r="AY3" s="102">
        <f t="shared" ref="AY3:AY6" si="10">IF(ISERROR(BF3*AX3),"",BF3*AX3)</f>
        <v>0</v>
      </c>
      <c r="AZ3" s="102"/>
      <c r="BA3" s="103"/>
      <c r="BB3" s="102">
        <f t="shared" ref="BB3:BB6" si="11">IF(ISERROR(BF3*BA3),"",BF3*BA3)</f>
        <v>0</v>
      </c>
      <c r="BC3" s="102">
        <f t="shared" ref="BC3:BC6" si="12">IF(ISERROR(AM3+AO3+AQ3+AS3+AV3),"",AM3+AO3+AQ3+AS3+AV3)</f>
        <v>3.38</v>
      </c>
      <c r="BD3" s="102" t="str">
        <f t="shared" si="4"/>
        <v/>
      </c>
      <c r="BE3" s="104" t="str">
        <f t="shared" si="5"/>
        <v/>
      </c>
      <c r="BF3" s="74">
        <v>20.420000000000002</v>
      </c>
      <c r="BG3" s="74">
        <v>59.99</v>
      </c>
      <c r="BH3" s="104">
        <f t="shared" ref="BH3:BH6" si="13">IF(ISERROR((BG3-BF3)/BG3),"",(BG3-BF3)/BG3)</f>
        <v>0.65959999999999996</v>
      </c>
      <c r="BI3" s="74"/>
      <c r="BJ3" s="73">
        <v>5540</v>
      </c>
      <c r="BK3" s="102" t="str">
        <f t="shared" ref="BK3:BK6" si="14">IF(ISERROR(BD3*BJ3),"",BD3*BJ3)</f>
        <v/>
      </c>
      <c r="BL3" s="102">
        <f t="shared" ref="BL3:BL6" si="15">IF(ISERROR(BF3*BJ3),"",BF3*BJ3)</f>
        <v>113126.8</v>
      </c>
    </row>
    <row r="4" spans="1:65" ht="45" customHeight="1">
      <c r="A4" s="95">
        <v>3</v>
      </c>
      <c r="B4" s="46"/>
      <c r="C4" s="46"/>
      <c r="D4" s="46" t="s">
        <v>339</v>
      </c>
      <c r="E4" s="46"/>
      <c r="F4" s="46" t="s">
        <v>298</v>
      </c>
      <c r="G4" s="46" t="s">
        <v>826</v>
      </c>
      <c r="H4" s="46" t="s">
        <v>827</v>
      </c>
      <c r="I4" s="46" t="s">
        <v>828</v>
      </c>
      <c r="J4" s="46" t="s">
        <v>829</v>
      </c>
      <c r="K4" s="119" t="s">
        <v>830</v>
      </c>
      <c r="L4" s="46" t="s">
        <v>831</v>
      </c>
      <c r="M4" s="124" t="s">
        <v>898</v>
      </c>
      <c r="N4" s="46"/>
      <c r="O4" s="46"/>
      <c r="P4" s="142" t="s">
        <v>903</v>
      </c>
      <c r="Q4" s="127"/>
      <c r="R4" s="46" t="s">
        <v>795</v>
      </c>
      <c r="S4" s="96" t="e">
        <f>#REF!</f>
        <v>#REF!</v>
      </c>
      <c r="T4" s="97">
        <v>7.8</v>
      </c>
      <c r="U4" s="98">
        <v>10.7</v>
      </c>
      <c r="V4" s="99">
        <v>10.7</v>
      </c>
      <c r="W4" s="126"/>
      <c r="X4" s="46" t="s">
        <v>151</v>
      </c>
      <c r="Y4" s="113">
        <v>37.5</v>
      </c>
      <c r="Z4" s="113">
        <v>29.5</v>
      </c>
      <c r="AA4" s="113">
        <v>25</v>
      </c>
      <c r="AB4" s="97"/>
      <c r="AC4" s="100">
        <v>2</v>
      </c>
      <c r="AD4" s="117">
        <f t="shared" si="6"/>
        <v>2.8000000000000001E-2</v>
      </c>
      <c r="AE4" s="101">
        <f t="shared" si="7"/>
        <v>4643</v>
      </c>
      <c r="AF4" s="46">
        <v>3700</v>
      </c>
      <c r="AG4" s="102">
        <f t="shared" si="8"/>
        <v>0.8</v>
      </c>
      <c r="AH4" s="124" t="s">
        <v>893</v>
      </c>
      <c r="AI4" s="103">
        <v>0.314</v>
      </c>
      <c r="AJ4" s="102" t="str">
        <f>IF(ISERROR(#REF!*AI4),"",#REF!*AI4)</f>
        <v/>
      </c>
      <c r="AK4" s="102" t="str">
        <f>IF(ISERROR(#REF!+AG4+AJ4),"",#REF!+AG4+AJ4)</f>
        <v/>
      </c>
      <c r="AL4" s="103">
        <v>0.04</v>
      </c>
      <c r="AM4" s="102">
        <f t="shared" si="0"/>
        <v>0.82</v>
      </c>
      <c r="AN4" s="103">
        <v>0</v>
      </c>
      <c r="AO4" s="102">
        <f t="shared" si="1"/>
        <v>0</v>
      </c>
      <c r="AP4" s="103"/>
      <c r="AQ4" s="102">
        <f t="shared" si="2"/>
        <v>0</v>
      </c>
      <c r="AR4" s="103">
        <v>8.5000000000000006E-2</v>
      </c>
      <c r="AS4" s="102">
        <f t="shared" si="9"/>
        <v>1.74</v>
      </c>
      <c r="AT4" s="46"/>
      <c r="AU4" s="103">
        <v>0.04</v>
      </c>
      <c r="AV4" s="102">
        <f t="shared" si="3"/>
        <v>0.82</v>
      </c>
      <c r="AW4" s="102"/>
      <c r="AX4" s="103"/>
      <c r="AY4" s="102">
        <f t="shared" si="10"/>
        <v>0</v>
      </c>
      <c r="AZ4" s="102"/>
      <c r="BA4" s="103"/>
      <c r="BB4" s="102">
        <f t="shared" si="11"/>
        <v>0</v>
      </c>
      <c r="BC4" s="102">
        <f t="shared" si="12"/>
        <v>3.38</v>
      </c>
      <c r="BD4" s="102" t="str">
        <f t="shared" si="4"/>
        <v/>
      </c>
      <c r="BE4" s="104" t="str">
        <f t="shared" si="5"/>
        <v/>
      </c>
      <c r="BF4" s="74">
        <v>20.420000000000002</v>
      </c>
      <c r="BG4" s="74">
        <v>59.99</v>
      </c>
      <c r="BH4" s="104">
        <f t="shared" si="13"/>
        <v>0.65959999999999996</v>
      </c>
      <c r="BI4" s="74"/>
      <c r="BJ4" s="73">
        <v>5214</v>
      </c>
      <c r="BK4" s="102" t="str">
        <f t="shared" ref="BK4" si="16">IF(ISERROR(BD4*BJ4),"",BD4*BJ4)</f>
        <v/>
      </c>
      <c r="BL4" s="102">
        <f t="shared" ref="BL4" si="17">IF(ISERROR(BF4*BJ4),"",BF4*BJ4)</f>
        <v>106469.88</v>
      </c>
      <c r="BM4" s="122"/>
    </row>
    <row r="5" spans="1:65" ht="45" customHeight="1">
      <c r="A5" s="95">
        <v>4</v>
      </c>
      <c r="B5" s="46"/>
      <c r="C5" s="46"/>
      <c r="D5" s="46" t="s">
        <v>339</v>
      </c>
      <c r="E5" s="46"/>
      <c r="F5" s="46" t="s">
        <v>298</v>
      </c>
      <c r="G5" s="46" t="s">
        <v>826</v>
      </c>
      <c r="H5" s="46" t="s">
        <v>827</v>
      </c>
      <c r="I5" s="46" t="s">
        <v>828</v>
      </c>
      <c r="J5" s="46" t="s">
        <v>829</v>
      </c>
      <c r="K5" s="119" t="s">
        <v>830</v>
      </c>
      <c r="L5" s="46" t="s">
        <v>831</v>
      </c>
      <c r="M5" s="124" t="s">
        <v>899</v>
      </c>
      <c r="N5" s="46"/>
      <c r="O5" s="46"/>
      <c r="P5" s="142" t="s">
        <v>904</v>
      </c>
      <c r="Q5" s="127"/>
      <c r="R5" s="46" t="s">
        <v>795</v>
      </c>
      <c r="S5" s="96" t="e">
        <f>#REF!</f>
        <v>#REF!</v>
      </c>
      <c r="T5" s="97">
        <v>7.8</v>
      </c>
      <c r="U5" s="98">
        <v>10.7</v>
      </c>
      <c r="V5" s="99">
        <v>10.7</v>
      </c>
      <c r="W5" s="126"/>
      <c r="X5" s="46" t="s">
        <v>151</v>
      </c>
      <c r="Y5" s="113">
        <v>37.5</v>
      </c>
      <c r="Z5" s="113">
        <v>29.5</v>
      </c>
      <c r="AA5" s="113">
        <v>25</v>
      </c>
      <c r="AB5" s="97"/>
      <c r="AC5" s="100">
        <v>2</v>
      </c>
      <c r="AD5" s="117">
        <f t="shared" si="6"/>
        <v>2.8000000000000001E-2</v>
      </c>
      <c r="AE5" s="101">
        <f t="shared" si="7"/>
        <v>4643</v>
      </c>
      <c r="AF5" s="46">
        <v>3700</v>
      </c>
      <c r="AG5" s="102">
        <f t="shared" si="8"/>
        <v>0.8</v>
      </c>
      <c r="AH5" s="124" t="s">
        <v>893</v>
      </c>
      <c r="AI5" s="103">
        <v>0.314</v>
      </c>
      <c r="AJ5" s="102" t="str">
        <f>IF(ISERROR(#REF!*AI5),"",#REF!*AI5)</f>
        <v/>
      </c>
      <c r="AK5" s="102" t="str">
        <f>IF(ISERROR(#REF!+AG5+AJ5),"",#REF!+AG5+AJ5)</f>
        <v/>
      </c>
      <c r="AL5" s="103">
        <v>0.04</v>
      </c>
      <c r="AM5" s="102">
        <f t="shared" si="0"/>
        <v>0.82</v>
      </c>
      <c r="AN5" s="103">
        <v>0</v>
      </c>
      <c r="AO5" s="102">
        <f t="shared" si="1"/>
        <v>0</v>
      </c>
      <c r="AP5" s="103"/>
      <c r="AQ5" s="102">
        <f t="shared" si="2"/>
        <v>0</v>
      </c>
      <c r="AR5" s="103">
        <v>8.5000000000000006E-2</v>
      </c>
      <c r="AS5" s="102">
        <f t="shared" si="9"/>
        <v>1.74</v>
      </c>
      <c r="AT5" s="46"/>
      <c r="AU5" s="103">
        <v>0.04</v>
      </c>
      <c r="AV5" s="102">
        <f t="shared" si="3"/>
        <v>0.82</v>
      </c>
      <c r="AW5" s="102"/>
      <c r="AX5" s="103"/>
      <c r="AY5" s="102">
        <f t="shared" si="10"/>
        <v>0</v>
      </c>
      <c r="AZ5" s="102"/>
      <c r="BA5" s="103"/>
      <c r="BB5" s="102">
        <f t="shared" si="11"/>
        <v>0</v>
      </c>
      <c r="BC5" s="102">
        <f t="shared" si="12"/>
        <v>3.38</v>
      </c>
      <c r="BD5" s="102" t="str">
        <f t="shared" si="4"/>
        <v/>
      </c>
      <c r="BE5" s="104" t="str">
        <f t="shared" si="5"/>
        <v/>
      </c>
      <c r="BF5" s="74">
        <v>20.420000000000002</v>
      </c>
      <c r="BG5" s="74">
        <v>59.99</v>
      </c>
      <c r="BH5" s="104">
        <f t="shared" si="13"/>
        <v>0.65959999999999996</v>
      </c>
      <c r="BI5" s="74"/>
      <c r="BJ5" s="73">
        <v>4546</v>
      </c>
      <c r="BK5" s="102" t="str">
        <f t="shared" si="14"/>
        <v/>
      </c>
      <c r="BL5" s="102">
        <f t="shared" si="15"/>
        <v>92829.32</v>
      </c>
    </row>
    <row r="6" spans="1:65" ht="45" customHeight="1">
      <c r="A6" s="95">
        <v>5</v>
      </c>
      <c r="B6" s="46"/>
      <c r="C6" s="46"/>
      <c r="D6" s="46" t="s">
        <v>339</v>
      </c>
      <c r="E6" s="46"/>
      <c r="F6" s="46" t="s">
        <v>298</v>
      </c>
      <c r="G6" s="46" t="s">
        <v>826</v>
      </c>
      <c r="H6" s="46" t="s">
        <v>827</v>
      </c>
      <c r="I6" s="46" t="s">
        <v>828</v>
      </c>
      <c r="J6" s="46" t="s">
        <v>829</v>
      </c>
      <c r="K6" s="119" t="s">
        <v>830</v>
      </c>
      <c r="L6" s="46" t="s">
        <v>831</v>
      </c>
      <c r="M6" s="124" t="s">
        <v>900</v>
      </c>
      <c r="N6" s="46"/>
      <c r="O6" s="46"/>
      <c r="P6" s="142" t="s">
        <v>905</v>
      </c>
      <c r="Q6" s="127"/>
      <c r="R6" s="46" t="s">
        <v>795</v>
      </c>
      <c r="S6" s="96" t="e">
        <f>#REF!</f>
        <v>#REF!</v>
      </c>
      <c r="T6" s="97">
        <v>7.8</v>
      </c>
      <c r="U6" s="98">
        <v>10.7</v>
      </c>
      <c r="V6" s="99">
        <v>10.7</v>
      </c>
      <c r="W6" s="126"/>
      <c r="X6" s="46" t="s">
        <v>151</v>
      </c>
      <c r="Y6" s="113">
        <v>37.5</v>
      </c>
      <c r="Z6" s="113">
        <v>29.5</v>
      </c>
      <c r="AA6" s="113">
        <v>25</v>
      </c>
      <c r="AB6" s="97"/>
      <c r="AC6" s="100">
        <v>2</v>
      </c>
      <c r="AD6" s="117">
        <f t="shared" si="6"/>
        <v>2.8000000000000001E-2</v>
      </c>
      <c r="AE6" s="101">
        <f t="shared" si="7"/>
        <v>4643</v>
      </c>
      <c r="AF6" s="46">
        <v>3700</v>
      </c>
      <c r="AG6" s="102">
        <f t="shared" si="8"/>
        <v>0.8</v>
      </c>
      <c r="AH6" s="124" t="s">
        <v>893</v>
      </c>
      <c r="AI6" s="103">
        <v>0.314</v>
      </c>
      <c r="AJ6" s="102" t="str">
        <f>IF(ISERROR(#REF!*AI6),"",#REF!*AI6)</f>
        <v/>
      </c>
      <c r="AK6" s="102" t="str">
        <f>IF(ISERROR(#REF!+AG6+AJ6),"",#REF!+AG6+AJ6)</f>
        <v/>
      </c>
      <c r="AL6" s="103">
        <v>0.04</v>
      </c>
      <c r="AM6" s="102">
        <f t="shared" si="0"/>
        <v>0.82</v>
      </c>
      <c r="AN6" s="103">
        <v>0</v>
      </c>
      <c r="AO6" s="102">
        <f t="shared" si="1"/>
        <v>0</v>
      </c>
      <c r="AP6" s="103"/>
      <c r="AQ6" s="102">
        <f t="shared" si="2"/>
        <v>0</v>
      </c>
      <c r="AR6" s="103">
        <v>8.5000000000000006E-2</v>
      </c>
      <c r="AS6" s="102">
        <f t="shared" si="9"/>
        <v>1.74</v>
      </c>
      <c r="AT6" s="46"/>
      <c r="AU6" s="103">
        <v>0.04</v>
      </c>
      <c r="AV6" s="102">
        <f t="shared" si="3"/>
        <v>0.82</v>
      </c>
      <c r="AW6" s="102"/>
      <c r="AX6" s="103"/>
      <c r="AY6" s="102">
        <f t="shared" si="10"/>
        <v>0</v>
      </c>
      <c r="AZ6" s="102"/>
      <c r="BA6" s="103"/>
      <c r="BB6" s="102">
        <f t="shared" si="11"/>
        <v>0</v>
      </c>
      <c r="BC6" s="102">
        <f t="shared" si="12"/>
        <v>3.38</v>
      </c>
      <c r="BD6" s="102" t="str">
        <f t="shared" si="4"/>
        <v/>
      </c>
      <c r="BE6" s="104" t="str">
        <f t="shared" si="5"/>
        <v/>
      </c>
      <c r="BF6" s="74">
        <v>20.420000000000002</v>
      </c>
      <c r="BG6" s="74">
        <v>59.99</v>
      </c>
      <c r="BH6" s="104">
        <f t="shared" si="13"/>
        <v>0.65959999999999996</v>
      </c>
      <c r="BI6" s="74"/>
      <c r="BJ6" s="73">
        <v>3640</v>
      </c>
      <c r="BK6" s="102" t="str">
        <f t="shared" si="14"/>
        <v/>
      </c>
      <c r="BL6" s="102">
        <f t="shared" si="15"/>
        <v>74328.800000000003</v>
      </c>
    </row>
    <row r="7" spans="1:65">
      <c r="AZ7" s="72"/>
      <c r="BC7" s="70"/>
      <c r="BD7" s="72"/>
      <c r="BE7" s="71"/>
    </row>
  </sheetData>
  <sheetProtection insertRows="0" deleteRows="0" sort="0"/>
  <protectedRanges>
    <protectedRange sqref="AX7:BA7 BC7:BE7 AR1:AS1 AW1 AZ1 P8:BB247 N2:N3 L2:L3 L4:N247 A2:J247 R2:AG6 BG2:BH6 Q4:Q6 P7:AT7 AI2:BE6 BJ2:BJ6" name="Range1"/>
    <protectedRange sqref="K2:K252" name="Range1_1"/>
    <protectedRange sqref="BI2:BI247" name="Range1_2"/>
    <protectedRange sqref="O2:O247" name="Range1_2_1"/>
    <protectedRange sqref="Q2:Q3" name="Range1_3_2"/>
    <protectedRange sqref="AH2:AH6" name="Range1_3"/>
    <protectedRange sqref="M2:M3" name="Range1_4"/>
  </protectedRanges>
  <phoneticPr fontId="30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ValueSelection!$D$2:$D$296</xm:f>
          </x14:formula1>
          <xm:sqref>D2:D6</xm:sqref>
        </x14:dataValidation>
        <x14:dataValidation type="list" allowBlank="1" showInputMessage="1" showErrorMessage="1">
          <x14:formula1>
            <xm:f>Data!$S$2:$S$6</xm:f>
          </x14:formula1>
          <xm:sqref>X2:X6</xm:sqref>
        </x14:dataValidation>
        <x14:dataValidation type="list" allowBlank="1" showInputMessage="1" showErrorMessage="1">
          <x14:formula1>
            <xm:f>Data!$Q$2:$Q$14</xm:f>
          </x14:formula1>
          <xm:sqref>R2:R6</xm:sqref>
        </x14:dataValidation>
        <x14:dataValidation type="list" allowBlank="1" showInputMessage="1" showErrorMessage="1">
          <x14:formula1>
            <xm:f>ValueSelection!$E$2:$E$26</xm:f>
          </x14:formula1>
          <xm:sqref>E2:E6</xm:sqref>
        </x14:dataValidation>
        <x14:dataValidation type="list" allowBlank="1" showInputMessage="1" showErrorMessage="1">
          <x14:formula1>
            <xm:f>ValueSelection!$F$2:$F$27</xm:f>
          </x14:formula1>
          <xm:sqref>F2:F6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"/>
  <sheetViews>
    <sheetView topLeftCell="B1" zoomScale="90" zoomScaleNormal="90" workbookViewId="0">
      <selection activeCell="M18" sqref="M18"/>
    </sheetView>
  </sheetViews>
  <sheetFormatPr defaultColWidth="9" defaultRowHeight="13.5"/>
  <cols>
    <col min="1" max="1" width="16" style="140" customWidth="1"/>
    <col min="2" max="2" width="29.7109375" style="139" customWidth="1"/>
    <col min="3" max="3" width="13.42578125" style="140" customWidth="1"/>
    <col min="4" max="4" width="12.7109375" style="140" customWidth="1"/>
    <col min="5" max="5" width="9.85546875" style="140" customWidth="1"/>
    <col min="6" max="17" width="12.28515625" style="141" customWidth="1"/>
    <col min="18" max="18" width="9" style="140" customWidth="1"/>
    <col min="19" max="24" width="7.28515625" style="139" customWidth="1"/>
    <col min="25" max="16384" width="9" style="139"/>
  </cols>
  <sheetData>
    <row r="1" spans="1:24" s="128" customFormat="1" ht="12.75" customHeight="1">
      <c r="A1" s="145" t="s">
        <v>832</v>
      </c>
      <c r="B1" s="145" t="s">
        <v>833</v>
      </c>
      <c r="C1" s="145" t="s">
        <v>834</v>
      </c>
      <c r="D1" s="145" t="s">
        <v>739</v>
      </c>
      <c r="E1" s="145" t="s">
        <v>835</v>
      </c>
      <c r="F1" s="143" t="s">
        <v>836</v>
      </c>
      <c r="G1" s="143" t="s">
        <v>837</v>
      </c>
      <c r="H1" s="143" t="s">
        <v>838</v>
      </c>
      <c r="I1" s="143" t="s">
        <v>839</v>
      </c>
      <c r="J1" s="143" t="s">
        <v>840</v>
      </c>
      <c r="K1" s="143" t="s">
        <v>841</v>
      </c>
      <c r="L1" s="143" t="s">
        <v>842</v>
      </c>
      <c r="M1" s="143" t="s">
        <v>843</v>
      </c>
      <c r="N1" s="143" t="s">
        <v>844</v>
      </c>
      <c r="O1" s="143" t="s">
        <v>845</v>
      </c>
      <c r="P1" s="143" t="s">
        <v>846</v>
      </c>
      <c r="Q1" s="143" t="s">
        <v>847</v>
      </c>
      <c r="R1" s="145" t="s">
        <v>848</v>
      </c>
      <c r="S1" s="147" t="s">
        <v>849</v>
      </c>
      <c r="T1" s="148"/>
      <c r="U1" s="149"/>
      <c r="V1" s="150" t="s">
        <v>850</v>
      </c>
      <c r="W1" s="148"/>
      <c r="X1" s="149"/>
    </row>
    <row r="2" spans="1:24" s="128" customFormat="1" ht="12.75" customHeight="1">
      <c r="A2" s="146"/>
      <c r="B2" s="146"/>
      <c r="C2" s="146"/>
      <c r="D2" s="146"/>
      <c r="E2" s="146"/>
      <c r="F2" s="144"/>
      <c r="G2" s="153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6"/>
      <c r="S2" s="129" t="s">
        <v>851</v>
      </c>
      <c r="T2" s="129" t="s">
        <v>852</v>
      </c>
      <c r="U2" s="129" t="s">
        <v>853</v>
      </c>
      <c r="V2" s="129" t="s">
        <v>851</v>
      </c>
      <c r="W2" s="129" t="s">
        <v>852</v>
      </c>
      <c r="X2" s="129" t="s">
        <v>853</v>
      </c>
    </row>
    <row r="3" spans="1:24" s="134" customFormat="1" ht="25.5">
      <c r="A3" s="130" t="s">
        <v>825</v>
      </c>
      <c r="B3" s="130" t="s">
        <v>854</v>
      </c>
      <c r="C3" s="130" t="s">
        <v>855</v>
      </c>
      <c r="D3" s="130" t="s">
        <v>856</v>
      </c>
      <c r="E3" s="130" t="s">
        <v>857</v>
      </c>
      <c r="F3" s="131">
        <v>10.7</v>
      </c>
      <c r="G3" s="131">
        <v>7.4</v>
      </c>
      <c r="H3" s="131">
        <v>3.73</v>
      </c>
      <c r="I3" s="131">
        <f>G3+H3</f>
        <v>11.13</v>
      </c>
      <c r="J3" s="132">
        <v>10.7</v>
      </c>
      <c r="K3" s="132">
        <v>7.4</v>
      </c>
      <c r="L3" s="132">
        <v>3.6</v>
      </c>
      <c r="M3" s="132">
        <f t="shared" ref="M3:M10" si="0">K3+L3</f>
        <v>11</v>
      </c>
      <c r="N3" s="133">
        <v>10.86</v>
      </c>
      <c r="O3" s="133">
        <v>7.19</v>
      </c>
      <c r="P3" s="133">
        <v>3.74</v>
      </c>
      <c r="Q3" s="133">
        <f t="shared" ref="Q3:Q50" si="1">O3+P3</f>
        <v>10.93</v>
      </c>
      <c r="R3" s="130">
        <v>2</v>
      </c>
      <c r="S3" s="130">
        <v>9</v>
      </c>
      <c r="T3" s="130">
        <v>7</v>
      </c>
      <c r="U3" s="130">
        <v>11</v>
      </c>
      <c r="V3" s="130">
        <v>37.5</v>
      </c>
      <c r="W3" s="130">
        <v>29.5</v>
      </c>
      <c r="X3" s="130">
        <v>25</v>
      </c>
    </row>
    <row r="4" spans="1:24" s="134" customFormat="1" ht="25.5">
      <c r="A4" s="130" t="s">
        <v>825</v>
      </c>
      <c r="B4" s="130" t="s">
        <v>858</v>
      </c>
      <c r="C4" s="130" t="s">
        <v>855</v>
      </c>
      <c r="D4" s="130" t="s">
        <v>856</v>
      </c>
      <c r="E4" s="130" t="s">
        <v>857</v>
      </c>
      <c r="F4" s="131"/>
      <c r="G4" s="131"/>
      <c r="H4" s="131"/>
      <c r="I4" s="131"/>
      <c r="J4" s="132">
        <v>11.1</v>
      </c>
      <c r="K4" s="132">
        <v>7.8</v>
      </c>
      <c r="L4" s="132">
        <v>3.6</v>
      </c>
      <c r="M4" s="132">
        <f t="shared" si="0"/>
        <v>11.4</v>
      </c>
      <c r="N4" s="133">
        <v>11.15</v>
      </c>
      <c r="O4" s="133">
        <v>7.48</v>
      </c>
      <c r="P4" s="133">
        <v>3.74</v>
      </c>
      <c r="Q4" s="133">
        <f t="shared" si="1"/>
        <v>11.22</v>
      </c>
      <c r="R4" s="130">
        <v>2</v>
      </c>
      <c r="S4" s="130">
        <v>9</v>
      </c>
      <c r="T4" s="130">
        <v>7</v>
      </c>
      <c r="U4" s="130">
        <v>11</v>
      </c>
      <c r="V4" s="130">
        <v>37.5</v>
      </c>
      <c r="W4" s="130">
        <v>29.5</v>
      </c>
      <c r="X4" s="130">
        <v>25</v>
      </c>
    </row>
    <row r="5" spans="1:24" s="134" customFormat="1" ht="25.5">
      <c r="A5" s="130" t="s">
        <v>825</v>
      </c>
      <c r="B5" s="130" t="s">
        <v>859</v>
      </c>
      <c r="C5" s="130" t="s">
        <v>855</v>
      </c>
      <c r="D5" s="130" t="s">
        <v>856</v>
      </c>
      <c r="E5" s="130" t="s">
        <v>857</v>
      </c>
      <c r="F5" s="131"/>
      <c r="G5" s="131"/>
      <c r="H5" s="131"/>
      <c r="I5" s="131"/>
      <c r="J5" s="132">
        <v>11.05</v>
      </c>
      <c r="K5" s="132">
        <v>7.75</v>
      </c>
      <c r="L5" s="132">
        <v>3.6</v>
      </c>
      <c r="M5" s="132">
        <f t="shared" si="0"/>
        <v>11.35</v>
      </c>
      <c r="N5" s="133">
        <v>11.14</v>
      </c>
      <c r="O5" s="133">
        <v>7.47</v>
      </c>
      <c r="P5" s="133">
        <v>3.74</v>
      </c>
      <c r="Q5" s="133">
        <f t="shared" si="1"/>
        <v>11.21</v>
      </c>
      <c r="R5" s="130">
        <v>2</v>
      </c>
      <c r="S5" s="130">
        <v>9</v>
      </c>
      <c r="T5" s="130">
        <v>7</v>
      </c>
      <c r="U5" s="130">
        <v>11</v>
      </c>
      <c r="V5" s="130">
        <v>37.5</v>
      </c>
      <c r="W5" s="130">
        <v>29.5</v>
      </c>
      <c r="X5" s="130">
        <v>25</v>
      </c>
    </row>
    <row r="6" spans="1:24" s="134" customFormat="1" ht="25.5">
      <c r="A6" s="130" t="s">
        <v>825</v>
      </c>
      <c r="B6" s="130" t="s">
        <v>860</v>
      </c>
      <c r="C6" s="130" t="s">
        <v>855</v>
      </c>
      <c r="D6" s="130" t="s">
        <v>856</v>
      </c>
      <c r="E6" s="130" t="s">
        <v>857</v>
      </c>
      <c r="F6" s="131"/>
      <c r="G6" s="131"/>
      <c r="H6" s="131"/>
      <c r="I6" s="131"/>
      <c r="J6" s="132">
        <v>11</v>
      </c>
      <c r="K6" s="132">
        <v>7.7</v>
      </c>
      <c r="L6" s="132">
        <v>3.6</v>
      </c>
      <c r="M6" s="132">
        <f t="shared" si="0"/>
        <v>11.3</v>
      </c>
      <c r="N6" s="133">
        <v>11.24</v>
      </c>
      <c r="O6" s="133">
        <v>7.57</v>
      </c>
      <c r="P6" s="133">
        <v>3.74</v>
      </c>
      <c r="Q6" s="133">
        <f t="shared" si="1"/>
        <v>11.31</v>
      </c>
      <c r="R6" s="130">
        <v>2</v>
      </c>
      <c r="S6" s="130">
        <v>9</v>
      </c>
      <c r="T6" s="130">
        <v>7</v>
      </c>
      <c r="U6" s="130">
        <v>11</v>
      </c>
      <c r="V6" s="130">
        <v>37.5</v>
      </c>
      <c r="W6" s="130">
        <v>29.5</v>
      </c>
      <c r="X6" s="130">
        <v>25</v>
      </c>
    </row>
    <row r="7" spans="1:24" s="134" customFormat="1" ht="25.5">
      <c r="A7" s="130" t="s">
        <v>861</v>
      </c>
      <c r="B7" s="130" t="s">
        <v>862</v>
      </c>
      <c r="C7" s="130" t="s">
        <v>863</v>
      </c>
      <c r="D7" s="130" t="s">
        <v>856</v>
      </c>
      <c r="E7" s="130" t="s">
        <v>864</v>
      </c>
      <c r="F7" s="131">
        <v>14.25</v>
      </c>
      <c r="G7" s="131">
        <v>8.5500000000000007</v>
      </c>
      <c r="H7" s="131">
        <v>6.44</v>
      </c>
      <c r="I7" s="131">
        <v>14.99</v>
      </c>
      <c r="J7" s="132">
        <v>14.05</v>
      </c>
      <c r="K7" s="132">
        <v>8.5</v>
      </c>
      <c r="L7" s="132">
        <v>6</v>
      </c>
      <c r="M7" s="132">
        <f t="shared" si="0"/>
        <v>14.5</v>
      </c>
      <c r="N7" s="133">
        <v>13.19</v>
      </c>
      <c r="O7" s="133">
        <v>7.45</v>
      </c>
      <c r="P7" s="133">
        <v>5.85</v>
      </c>
      <c r="Q7" s="133">
        <f t="shared" si="1"/>
        <v>13.3</v>
      </c>
      <c r="R7" s="130">
        <v>2</v>
      </c>
      <c r="S7" s="130">
        <v>9.5</v>
      </c>
      <c r="T7" s="130">
        <v>8.5</v>
      </c>
      <c r="U7" s="130">
        <v>11.5</v>
      </c>
      <c r="V7" s="130">
        <v>45</v>
      </c>
      <c r="W7" s="130">
        <v>31</v>
      </c>
      <c r="X7" s="130">
        <v>26</v>
      </c>
    </row>
    <row r="8" spans="1:24" s="134" customFormat="1" ht="25.5">
      <c r="A8" s="130" t="s">
        <v>861</v>
      </c>
      <c r="B8" s="130" t="s">
        <v>865</v>
      </c>
      <c r="C8" s="130" t="s">
        <v>863</v>
      </c>
      <c r="D8" s="130" t="s">
        <v>856</v>
      </c>
      <c r="E8" s="130" t="s">
        <v>864</v>
      </c>
      <c r="F8" s="131"/>
      <c r="G8" s="131"/>
      <c r="H8" s="131"/>
      <c r="I8" s="131"/>
      <c r="J8" s="132">
        <v>14.28</v>
      </c>
      <c r="K8" s="132">
        <v>8.73</v>
      </c>
      <c r="L8" s="132">
        <v>6</v>
      </c>
      <c r="M8" s="132">
        <f t="shared" si="0"/>
        <v>14.73</v>
      </c>
      <c r="N8" s="133">
        <v>13.32</v>
      </c>
      <c r="O8" s="133">
        <v>7.58</v>
      </c>
      <c r="P8" s="133">
        <v>5.85</v>
      </c>
      <c r="Q8" s="133">
        <f t="shared" si="1"/>
        <v>13.43</v>
      </c>
      <c r="R8" s="130">
        <v>2</v>
      </c>
      <c r="S8" s="130">
        <v>9.5</v>
      </c>
      <c r="T8" s="130">
        <v>8.5</v>
      </c>
      <c r="U8" s="130">
        <v>11.5</v>
      </c>
      <c r="V8" s="130">
        <v>45</v>
      </c>
      <c r="W8" s="130">
        <v>31</v>
      </c>
      <c r="X8" s="130">
        <v>26</v>
      </c>
    </row>
    <row r="9" spans="1:24" s="134" customFormat="1" ht="25.5">
      <c r="A9" s="130" t="s">
        <v>861</v>
      </c>
      <c r="B9" s="130" t="s">
        <v>866</v>
      </c>
      <c r="C9" s="130" t="s">
        <v>863</v>
      </c>
      <c r="D9" s="130" t="s">
        <v>856</v>
      </c>
      <c r="E9" s="130" t="s">
        <v>864</v>
      </c>
      <c r="F9" s="131"/>
      <c r="G9" s="131"/>
      <c r="H9" s="131"/>
      <c r="I9" s="131"/>
      <c r="J9" s="132">
        <v>14.25</v>
      </c>
      <c r="K9" s="132">
        <v>8.6999999999999993</v>
      </c>
      <c r="L9" s="132">
        <v>6</v>
      </c>
      <c r="M9" s="132">
        <f t="shared" si="0"/>
        <v>14.7</v>
      </c>
      <c r="N9" s="133">
        <v>13.28</v>
      </c>
      <c r="O9" s="133">
        <v>7.54</v>
      </c>
      <c r="P9" s="133">
        <v>5.85</v>
      </c>
      <c r="Q9" s="133">
        <f t="shared" si="1"/>
        <v>13.39</v>
      </c>
      <c r="R9" s="130">
        <v>2</v>
      </c>
      <c r="S9" s="130">
        <v>9.5</v>
      </c>
      <c r="T9" s="130">
        <v>8.5</v>
      </c>
      <c r="U9" s="130">
        <v>11.5</v>
      </c>
      <c r="V9" s="130">
        <v>45</v>
      </c>
      <c r="W9" s="130">
        <v>31</v>
      </c>
      <c r="X9" s="130">
        <v>26</v>
      </c>
    </row>
    <row r="10" spans="1:24" s="134" customFormat="1" ht="25.5">
      <c r="A10" s="130" t="s">
        <v>861</v>
      </c>
      <c r="B10" s="130" t="s">
        <v>867</v>
      </c>
      <c r="C10" s="130" t="s">
        <v>863</v>
      </c>
      <c r="D10" s="130" t="s">
        <v>856</v>
      </c>
      <c r="E10" s="130" t="s">
        <v>864</v>
      </c>
      <c r="F10" s="131"/>
      <c r="G10" s="131"/>
      <c r="H10" s="131"/>
      <c r="I10" s="131"/>
      <c r="J10" s="132">
        <v>14.2</v>
      </c>
      <c r="K10" s="132">
        <v>8.65</v>
      </c>
      <c r="L10" s="132">
        <v>6</v>
      </c>
      <c r="M10" s="132">
        <f t="shared" si="0"/>
        <v>14.65</v>
      </c>
      <c r="N10" s="133">
        <v>13.37</v>
      </c>
      <c r="O10" s="133">
        <v>7.63</v>
      </c>
      <c r="P10" s="133">
        <v>5.85</v>
      </c>
      <c r="Q10" s="133">
        <f t="shared" si="1"/>
        <v>13.48</v>
      </c>
      <c r="R10" s="130">
        <v>2</v>
      </c>
      <c r="S10" s="130">
        <v>9.5</v>
      </c>
      <c r="T10" s="130">
        <v>8.5</v>
      </c>
      <c r="U10" s="130">
        <v>11.5</v>
      </c>
      <c r="V10" s="130">
        <v>45</v>
      </c>
      <c r="W10" s="130">
        <v>31</v>
      </c>
      <c r="X10" s="130">
        <v>26</v>
      </c>
    </row>
    <row r="11" spans="1:24" s="134" customFormat="1" ht="12.75">
      <c r="A11" s="151" t="s">
        <v>868</v>
      </c>
      <c r="B11" s="151" t="s">
        <v>869</v>
      </c>
      <c r="C11" s="151" t="s">
        <v>870</v>
      </c>
      <c r="D11" s="151" t="s">
        <v>856</v>
      </c>
      <c r="E11" s="130" t="s">
        <v>871</v>
      </c>
      <c r="F11" s="131">
        <v>14.6</v>
      </c>
      <c r="G11" s="131">
        <v>9.75</v>
      </c>
      <c r="H11" s="131">
        <v>5.48</v>
      </c>
      <c r="I11" s="131">
        <v>15.23</v>
      </c>
      <c r="J11" s="135">
        <v>14.6</v>
      </c>
      <c r="K11" s="135">
        <v>9.75</v>
      </c>
      <c r="L11" s="135">
        <v>5.0999999999999996</v>
      </c>
      <c r="M11" s="135">
        <f>K11+L11</f>
        <v>14.85</v>
      </c>
      <c r="N11" s="133">
        <v>15.38</v>
      </c>
      <c r="O11" s="133">
        <v>9.9600000000000009</v>
      </c>
      <c r="P11" s="133">
        <v>5.53</v>
      </c>
      <c r="Q11" s="133">
        <f t="shared" si="1"/>
        <v>15.49</v>
      </c>
      <c r="R11" s="130">
        <v>2</v>
      </c>
      <c r="S11" s="130">
        <v>13</v>
      </c>
      <c r="T11" s="130">
        <v>6</v>
      </c>
      <c r="U11" s="130">
        <v>15</v>
      </c>
      <c r="V11" s="130">
        <v>40</v>
      </c>
      <c r="W11" s="130">
        <v>34.5</v>
      </c>
      <c r="X11" s="130">
        <v>32.5</v>
      </c>
    </row>
    <row r="12" spans="1:24" s="134" customFormat="1" ht="12.75">
      <c r="A12" s="152"/>
      <c r="B12" s="152"/>
      <c r="C12" s="152"/>
      <c r="D12" s="152"/>
      <c r="E12" s="130" t="s">
        <v>872</v>
      </c>
      <c r="F12" s="131">
        <v>15.9</v>
      </c>
      <c r="G12" s="131">
        <v>11.05</v>
      </c>
      <c r="H12" s="131">
        <v>5.48</v>
      </c>
      <c r="I12" s="131">
        <v>16.53</v>
      </c>
      <c r="J12" s="135">
        <v>15.9</v>
      </c>
      <c r="K12" s="135">
        <v>11.05</v>
      </c>
      <c r="L12" s="135">
        <v>5.0999999999999996</v>
      </c>
      <c r="M12" s="135">
        <f t="shared" ref="M12:M18" si="2">K12+L12</f>
        <v>16.149999999999999</v>
      </c>
      <c r="N12" s="133">
        <v>16.5</v>
      </c>
      <c r="O12" s="133">
        <v>11.08</v>
      </c>
      <c r="P12" s="133">
        <v>5.53</v>
      </c>
      <c r="Q12" s="133">
        <f t="shared" si="1"/>
        <v>16.61</v>
      </c>
      <c r="R12" s="130">
        <v>2</v>
      </c>
      <c r="S12" s="130">
        <v>13</v>
      </c>
      <c r="T12" s="130">
        <v>7</v>
      </c>
      <c r="U12" s="130">
        <v>15</v>
      </c>
      <c r="V12" s="130">
        <v>40</v>
      </c>
      <c r="W12" s="130">
        <v>38</v>
      </c>
      <c r="X12" s="130">
        <v>35</v>
      </c>
    </row>
    <row r="13" spans="1:24" s="134" customFormat="1" ht="12.75">
      <c r="A13" s="152"/>
      <c r="B13" s="152"/>
      <c r="C13" s="152"/>
      <c r="D13" s="152"/>
      <c r="E13" s="130" t="s">
        <v>873</v>
      </c>
      <c r="F13" s="131">
        <v>24.72</v>
      </c>
      <c r="G13" s="131">
        <v>15.02</v>
      </c>
      <c r="H13" s="131">
        <v>10.96</v>
      </c>
      <c r="I13" s="131">
        <v>25.98</v>
      </c>
      <c r="J13" s="135">
        <v>24.72</v>
      </c>
      <c r="K13" s="135">
        <v>15.02</v>
      </c>
      <c r="L13" s="135">
        <v>10.199999999999999</v>
      </c>
      <c r="M13" s="135">
        <f t="shared" si="2"/>
        <v>25.22</v>
      </c>
      <c r="N13" s="133">
        <v>25.54</v>
      </c>
      <c r="O13" s="133">
        <v>14.7</v>
      </c>
      <c r="P13" s="133">
        <v>11.06</v>
      </c>
      <c r="Q13" s="133">
        <f t="shared" si="1"/>
        <v>25.76</v>
      </c>
      <c r="R13" s="130">
        <v>2</v>
      </c>
      <c r="S13" s="130">
        <v>13</v>
      </c>
      <c r="T13" s="130">
        <v>8</v>
      </c>
      <c r="U13" s="130">
        <v>15</v>
      </c>
      <c r="V13" s="130">
        <v>43</v>
      </c>
      <c r="W13" s="130">
        <v>40</v>
      </c>
      <c r="X13" s="130">
        <v>35</v>
      </c>
    </row>
    <row r="14" spans="1:24" s="134" customFormat="1" ht="12.75">
      <c r="A14" s="144"/>
      <c r="B14" s="144"/>
      <c r="C14" s="144"/>
      <c r="D14" s="144"/>
      <c r="E14" s="130" t="s">
        <v>874</v>
      </c>
      <c r="F14" s="131">
        <v>25.85</v>
      </c>
      <c r="G14" s="131">
        <v>16.149999999999999</v>
      </c>
      <c r="H14" s="131">
        <v>10.96</v>
      </c>
      <c r="I14" s="131">
        <v>27.11</v>
      </c>
      <c r="J14" s="135">
        <v>25.85</v>
      </c>
      <c r="K14" s="135">
        <v>16.149999999999999</v>
      </c>
      <c r="L14" s="135">
        <v>10.199999999999999</v>
      </c>
      <c r="M14" s="135">
        <f t="shared" si="2"/>
        <v>26.35</v>
      </c>
      <c r="N14" s="133">
        <v>26.79</v>
      </c>
      <c r="O14" s="133">
        <v>15.95</v>
      </c>
      <c r="P14" s="133">
        <v>11.06</v>
      </c>
      <c r="Q14" s="133">
        <f t="shared" si="1"/>
        <v>27.01</v>
      </c>
      <c r="R14" s="130">
        <v>2</v>
      </c>
      <c r="S14" s="130">
        <v>13</v>
      </c>
      <c r="T14" s="130">
        <v>9</v>
      </c>
      <c r="U14" s="130">
        <v>15</v>
      </c>
      <c r="V14" s="130">
        <v>48</v>
      </c>
      <c r="W14" s="130">
        <v>40</v>
      </c>
      <c r="X14" s="130">
        <v>35</v>
      </c>
    </row>
    <row r="15" spans="1:24" s="134" customFormat="1" ht="12.75">
      <c r="A15" s="151" t="s">
        <v>868</v>
      </c>
      <c r="B15" s="151" t="s">
        <v>875</v>
      </c>
      <c r="C15" s="151" t="s">
        <v>870</v>
      </c>
      <c r="D15" s="151" t="s">
        <v>856</v>
      </c>
      <c r="E15" s="130" t="s">
        <v>871</v>
      </c>
      <c r="F15" s="131">
        <v>14.6</v>
      </c>
      <c r="G15" s="131">
        <v>9.75</v>
      </c>
      <c r="H15" s="131">
        <v>5.48</v>
      </c>
      <c r="I15" s="131">
        <v>15.23</v>
      </c>
      <c r="J15" s="135">
        <v>14.6</v>
      </c>
      <c r="K15" s="135">
        <v>9.75</v>
      </c>
      <c r="L15" s="135">
        <v>5.0999999999999996</v>
      </c>
      <c r="M15" s="135">
        <f t="shared" si="2"/>
        <v>14.85</v>
      </c>
      <c r="N15" s="133">
        <v>15.26</v>
      </c>
      <c r="O15" s="133">
        <v>9.84</v>
      </c>
      <c r="P15" s="133">
        <v>5.53</v>
      </c>
      <c r="Q15" s="133">
        <f t="shared" si="1"/>
        <v>15.37</v>
      </c>
      <c r="R15" s="130">
        <v>2</v>
      </c>
      <c r="S15" s="130">
        <v>13</v>
      </c>
      <c r="T15" s="130">
        <v>6</v>
      </c>
      <c r="U15" s="130">
        <v>15</v>
      </c>
      <c r="V15" s="130">
        <v>40</v>
      </c>
      <c r="W15" s="130">
        <v>34.5</v>
      </c>
      <c r="X15" s="130">
        <v>32.5</v>
      </c>
    </row>
    <row r="16" spans="1:24" s="134" customFormat="1" ht="12.75">
      <c r="A16" s="152"/>
      <c r="B16" s="152"/>
      <c r="C16" s="152"/>
      <c r="D16" s="152"/>
      <c r="E16" s="130" t="s">
        <v>872</v>
      </c>
      <c r="F16" s="131">
        <v>15.9</v>
      </c>
      <c r="G16" s="131">
        <v>11.05</v>
      </c>
      <c r="H16" s="131">
        <v>5.48</v>
      </c>
      <c r="I16" s="131">
        <v>16.53</v>
      </c>
      <c r="J16" s="135">
        <v>15.9</v>
      </c>
      <c r="K16" s="135">
        <v>11.05</v>
      </c>
      <c r="L16" s="135">
        <v>5.0999999999999996</v>
      </c>
      <c r="M16" s="135">
        <f t="shared" si="2"/>
        <v>16.149999999999999</v>
      </c>
      <c r="N16" s="133">
        <v>16.36</v>
      </c>
      <c r="O16" s="133">
        <v>10.94</v>
      </c>
      <c r="P16" s="133">
        <v>5.53</v>
      </c>
      <c r="Q16" s="133">
        <f t="shared" si="1"/>
        <v>16.47</v>
      </c>
      <c r="R16" s="130">
        <v>2</v>
      </c>
      <c r="S16" s="130">
        <v>13</v>
      </c>
      <c r="T16" s="130">
        <v>7</v>
      </c>
      <c r="U16" s="130">
        <v>15</v>
      </c>
      <c r="V16" s="130">
        <v>40</v>
      </c>
      <c r="W16" s="130">
        <v>38</v>
      </c>
      <c r="X16" s="130">
        <v>35</v>
      </c>
    </row>
    <row r="17" spans="1:24" s="134" customFormat="1" ht="12.75">
      <c r="A17" s="152"/>
      <c r="B17" s="152"/>
      <c r="C17" s="152"/>
      <c r="D17" s="152"/>
      <c r="E17" s="130" t="s">
        <v>873</v>
      </c>
      <c r="F17" s="131">
        <v>24.72</v>
      </c>
      <c r="G17" s="131">
        <v>15.02</v>
      </c>
      <c r="H17" s="131">
        <v>10.96</v>
      </c>
      <c r="I17" s="131">
        <v>25.98</v>
      </c>
      <c r="J17" s="135">
        <v>24.72</v>
      </c>
      <c r="K17" s="135">
        <v>15.02</v>
      </c>
      <c r="L17" s="135">
        <v>10.199999999999999</v>
      </c>
      <c r="M17" s="135">
        <f t="shared" si="2"/>
        <v>25.22</v>
      </c>
      <c r="N17" s="133">
        <v>25.38</v>
      </c>
      <c r="O17" s="133">
        <v>14.54</v>
      </c>
      <c r="P17" s="133">
        <v>11.06</v>
      </c>
      <c r="Q17" s="133">
        <f t="shared" si="1"/>
        <v>25.6</v>
      </c>
      <c r="R17" s="130">
        <v>2</v>
      </c>
      <c r="S17" s="130">
        <v>13</v>
      </c>
      <c r="T17" s="130">
        <v>8</v>
      </c>
      <c r="U17" s="130">
        <v>15</v>
      </c>
      <c r="V17" s="130">
        <v>43</v>
      </c>
      <c r="W17" s="130">
        <v>40</v>
      </c>
      <c r="X17" s="130">
        <v>35</v>
      </c>
    </row>
    <row r="18" spans="1:24" s="134" customFormat="1" ht="12.75">
      <c r="A18" s="144"/>
      <c r="B18" s="144"/>
      <c r="C18" s="144"/>
      <c r="D18" s="144"/>
      <c r="E18" s="130" t="s">
        <v>874</v>
      </c>
      <c r="F18" s="131">
        <v>25.85</v>
      </c>
      <c r="G18" s="131">
        <v>16.149999999999999</v>
      </c>
      <c r="H18" s="131">
        <v>10.96</v>
      </c>
      <c r="I18" s="131">
        <v>27.11</v>
      </c>
      <c r="J18" s="135">
        <v>25.85</v>
      </c>
      <c r="K18" s="135">
        <v>16.149999999999999</v>
      </c>
      <c r="L18" s="135">
        <v>10.199999999999999</v>
      </c>
      <c r="M18" s="135">
        <f t="shared" si="2"/>
        <v>26.35</v>
      </c>
      <c r="N18" s="133">
        <v>26.6</v>
      </c>
      <c r="O18" s="133">
        <v>15.76</v>
      </c>
      <c r="P18" s="133">
        <v>11.06</v>
      </c>
      <c r="Q18" s="133">
        <f t="shared" si="1"/>
        <v>26.82</v>
      </c>
      <c r="R18" s="130">
        <v>2</v>
      </c>
      <c r="S18" s="130">
        <v>13</v>
      </c>
      <c r="T18" s="130">
        <v>9</v>
      </c>
      <c r="U18" s="130">
        <v>15</v>
      </c>
      <c r="V18" s="130">
        <v>48</v>
      </c>
      <c r="W18" s="130">
        <v>40</v>
      </c>
      <c r="X18" s="130">
        <v>35</v>
      </c>
    </row>
    <row r="19" spans="1:24" s="134" customFormat="1" ht="12.75">
      <c r="A19" s="151" t="s">
        <v>868</v>
      </c>
      <c r="B19" s="151" t="s">
        <v>869</v>
      </c>
      <c r="C19" s="151" t="s">
        <v>876</v>
      </c>
      <c r="D19" s="151" t="s">
        <v>856</v>
      </c>
      <c r="E19" s="130" t="s">
        <v>871</v>
      </c>
      <c r="F19" s="131"/>
      <c r="G19" s="131"/>
      <c r="H19" s="131"/>
      <c r="I19" s="131"/>
      <c r="J19" s="135"/>
      <c r="K19" s="135"/>
      <c r="L19" s="135"/>
      <c r="M19" s="135"/>
      <c r="N19" s="133">
        <f>Q19-0.1</f>
        <v>15.59</v>
      </c>
      <c r="O19" s="133">
        <v>9.9600000000000009</v>
      </c>
      <c r="P19" s="133">
        <v>5.73</v>
      </c>
      <c r="Q19" s="133">
        <f t="shared" si="1"/>
        <v>15.69</v>
      </c>
      <c r="R19" s="130">
        <v>2</v>
      </c>
      <c r="S19" s="136">
        <v>13</v>
      </c>
      <c r="T19" s="136">
        <v>6</v>
      </c>
      <c r="U19" s="136">
        <v>15</v>
      </c>
      <c r="V19" s="136">
        <v>40</v>
      </c>
      <c r="W19" s="136">
        <v>34.5</v>
      </c>
      <c r="X19" s="136">
        <v>32.5</v>
      </c>
    </row>
    <row r="20" spans="1:24" s="134" customFormat="1" ht="12.75">
      <c r="A20" s="152"/>
      <c r="B20" s="152"/>
      <c r="C20" s="152"/>
      <c r="D20" s="152"/>
      <c r="E20" s="130" t="s">
        <v>872</v>
      </c>
      <c r="F20" s="131"/>
      <c r="G20" s="131"/>
      <c r="H20" s="131"/>
      <c r="I20" s="131"/>
      <c r="J20" s="135"/>
      <c r="K20" s="135"/>
      <c r="L20" s="135"/>
      <c r="M20" s="135"/>
      <c r="N20" s="133">
        <f>Q20-0.1</f>
        <v>16.71</v>
      </c>
      <c r="O20" s="133">
        <v>11.08</v>
      </c>
      <c r="P20" s="133">
        <v>5.73</v>
      </c>
      <c r="Q20" s="133">
        <f t="shared" si="1"/>
        <v>16.809999999999999</v>
      </c>
      <c r="R20" s="130">
        <v>2</v>
      </c>
      <c r="S20" s="136">
        <v>13</v>
      </c>
      <c r="T20" s="136">
        <v>7</v>
      </c>
      <c r="U20" s="136">
        <v>15</v>
      </c>
      <c r="V20" s="136">
        <v>40</v>
      </c>
      <c r="W20" s="136">
        <v>38</v>
      </c>
      <c r="X20" s="136">
        <v>35</v>
      </c>
    </row>
    <row r="21" spans="1:24" s="134" customFormat="1" ht="12.75">
      <c r="A21" s="152"/>
      <c r="B21" s="152"/>
      <c r="C21" s="152"/>
      <c r="D21" s="152"/>
      <c r="E21" s="130" t="s">
        <v>873</v>
      </c>
      <c r="F21" s="131"/>
      <c r="G21" s="131"/>
      <c r="H21" s="131"/>
      <c r="I21" s="131"/>
      <c r="J21" s="135"/>
      <c r="K21" s="135"/>
      <c r="L21" s="135"/>
      <c r="M21" s="135"/>
      <c r="N21" s="133">
        <f>Q21-0.2</f>
        <v>25.96</v>
      </c>
      <c r="O21" s="133">
        <v>14.7</v>
      </c>
      <c r="P21" s="133">
        <v>11.46</v>
      </c>
      <c r="Q21" s="133">
        <f t="shared" si="1"/>
        <v>26.16</v>
      </c>
      <c r="R21" s="130">
        <v>2</v>
      </c>
      <c r="S21" s="136">
        <v>13</v>
      </c>
      <c r="T21" s="136">
        <v>8</v>
      </c>
      <c r="U21" s="136">
        <v>15</v>
      </c>
      <c r="V21" s="136">
        <v>43</v>
      </c>
      <c r="W21" s="136">
        <v>40</v>
      </c>
      <c r="X21" s="136">
        <v>35</v>
      </c>
    </row>
    <row r="22" spans="1:24" s="134" customFormat="1" ht="12.75">
      <c r="A22" s="144"/>
      <c r="B22" s="144"/>
      <c r="C22" s="144"/>
      <c r="D22" s="144"/>
      <c r="E22" s="130" t="s">
        <v>874</v>
      </c>
      <c r="F22" s="131"/>
      <c r="G22" s="131"/>
      <c r="H22" s="131"/>
      <c r="I22" s="131"/>
      <c r="J22" s="135"/>
      <c r="K22" s="135"/>
      <c r="L22" s="135"/>
      <c r="M22" s="135"/>
      <c r="N22" s="133">
        <f>Q22-0.2</f>
        <v>27.21</v>
      </c>
      <c r="O22" s="133">
        <v>15.95</v>
      </c>
      <c r="P22" s="133">
        <v>11.46</v>
      </c>
      <c r="Q22" s="133">
        <f t="shared" si="1"/>
        <v>27.41</v>
      </c>
      <c r="R22" s="130">
        <v>2</v>
      </c>
      <c r="S22" s="136">
        <v>13</v>
      </c>
      <c r="T22" s="136">
        <v>9</v>
      </c>
      <c r="U22" s="136">
        <v>15</v>
      </c>
      <c r="V22" s="136">
        <v>48</v>
      </c>
      <c r="W22" s="136">
        <v>40</v>
      </c>
      <c r="X22" s="136">
        <v>35</v>
      </c>
    </row>
    <row r="23" spans="1:24" s="134" customFormat="1" ht="12.75">
      <c r="A23" s="151" t="s">
        <v>868</v>
      </c>
      <c r="B23" s="151" t="s">
        <v>875</v>
      </c>
      <c r="C23" s="151" t="s">
        <v>876</v>
      </c>
      <c r="D23" s="151" t="s">
        <v>856</v>
      </c>
      <c r="E23" s="130" t="s">
        <v>871</v>
      </c>
      <c r="F23" s="131"/>
      <c r="G23" s="131"/>
      <c r="H23" s="131"/>
      <c r="I23" s="131"/>
      <c r="J23" s="135"/>
      <c r="K23" s="135"/>
      <c r="L23" s="135"/>
      <c r="M23" s="135"/>
      <c r="N23" s="133">
        <f>Q23-0.1</f>
        <v>15.47</v>
      </c>
      <c r="O23" s="133">
        <v>9.84</v>
      </c>
      <c r="P23" s="133">
        <v>5.73</v>
      </c>
      <c r="Q23" s="133">
        <f t="shared" si="1"/>
        <v>15.57</v>
      </c>
      <c r="R23" s="130">
        <v>2</v>
      </c>
      <c r="S23" s="136">
        <v>13</v>
      </c>
      <c r="T23" s="136">
        <v>6</v>
      </c>
      <c r="U23" s="136">
        <v>15</v>
      </c>
      <c r="V23" s="136">
        <v>40</v>
      </c>
      <c r="W23" s="136">
        <v>34.5</v>
      </c>
      <c r="X23" s="136">
        <v>32.5</v>
      </c>
    </row>
    <row r="24" spans="1:24" s="134" customFormat="1" ht="12.75">
      <c r="A24" s="152"/>
      <c r="B24" s="152"/>
      <c r="C24" s="152"/>
      <c r="D24" s="152"/>
      <c r="E24" s="130" t="s">
        <v>872</v>
      </c>
      <c r="F24" s="131"/>
      <c r="G24" s="131"/>
      <c r="H24" s="131"/>
      <c r="I24" s="131"/>
      <c r="J24" s="135"/>
      <c r="K24" s="135"/>
      <c r="L24" s="135"/>
      <c r="M24" s="135"/>
      <c r="N24" s="133">
        <f>Q24-0.1</f>
        <v>16.57</v>
      </c>
      <c r="O24" s="133">
        <v>10.94</v>
      </c>
      <c r="P24" s="133">
        <v>5.73</v>
      </c>
      <c r="Q24" s="133">
        <f t="shared" si="1"/>
        <v>16.670000000000002</v>
      </c>
      <c r="R24" s="130">
        <v>2</v>
      </c>
      <c r="S24" s="136">
        <v>13</v>
      </c>
      <c r="T24" s="136">
        <v>7</v>
      </c>
      <c r="U24" s="136">
        <v>15</v>
      </c>
      <c r="V24" s="136">
        <v>40</v>
      </c>
      <c r="W24" s="136">
        <v>38</v>
      </c>
      <c r="X24" s="136">
        <v>35</v>
      </c>
    </row>
    <row r="25" spans="1:24" s="134" customFormat="1" ht="12.75">
      <c r="A25" s="152"/>
      <c r="B25" s="152"/>
      <c r="C25" s="152"/>
      <c r="D25" s="152"/>
      <c r="E25" s="130" t="s">
        <v>873</v>
      </c>
      <c r="F25" s="131"/>
      <c r="G25" s="131"/>
      <c r="H25" s="131"/>
      <c r="I25" s="131"/>
      <c r="J25" s="135"/>
      <c r="K25" s="135"/>
      <c r="L25" s="135"/>
      <c r="M25" s="135"/>
      <c r="N25" s="133">
        <f>Q25-0.2</f>
        <v>25.8</v>
      </c>
      <c r="O25" s="133">
        <v>14.54</v>
      </c>
      <c r="P25" s="133">
        <v>11.46</v>
      </c>
      <c r="Q25" s="133">
        <f t="shared" si="1"/>
        <v>26</v>
      </c>
      <c r="R25" s="130">
        <v>2</v>
      </c>
      <c r="S25" s="136">
        <v>13</v>
      </c>
      <c r="T25" s="136">
        <v>8</v>
      </c>
      <c r="U25" s="136">
        <v>15</v>
      </c>
      <c r="V25" s="136">
        <v>43</v>
      </c>
      <c r="W25" s="136">
        <v>40</v>
      </c>
      <c r="X25" s="136">
        <v>35</v>
      </c>
    </row>
    <row r="26" spans="1:24" s="134" customFormat="1" ht="12.75">
      <c r="A26" s="144"/>
      <c r="B26" s="144"/>
      <c r="C26" s="144"/>
      <c r="D26" s="144"/>
      <c r="E26" s="130" t="s">
        <v>874</v>
      </c>
      <c r="F26" s="131"/>
      <c r="G26" s="131"/>
      <c r="H26" s="131"/>
      <c r="I26" s="131"/>
      <c r="J26" s="135"/>
      <c r="K26" s="135"/>
      <c r="L26" s="135"/>
      <c r="M26" s="135"/>
      <c r="N26" s="133">
        <f>Q26-0.2</f>
        <v>27.02</v>
      </c>
      <c r="O26" s="133">
        <v>15.76</v>
      </c>
      <c r="P26" s="133">
        <v>11.46</v>
      </c>
      <c r="Q26" s="133">
        <f t="shared" si="1"/>
        <v>27.22</v>
      </c>
      <c r="R26" s="130">
        <v>2</v>
      </c>
      <c r="S26" s="136">
        <v>13</v>
      </c>
      <c r="T26" s="136">
        <v>9</v>
      </c>
      <c r="U26" s="136">
        <v>15</v>
      </c>
      <c r="V26" s="136">
        <v>48</v>
      </c>
      <c r="W26" s="136">
        <v>40</v>
      </c>
      <c r="X26" s="136">
        <v>35</v>
      </c>
    </row>
    <row r="27" spans="1:24" s="134" customFormat="1" ht="12.75">
      <c r="A27" s="151" t="s">
        <v>877</v>
      </c>
      <c r="B27" s="151" t="s">
        <v>878</v>
      </c>
      <c r="C27" s="151" t="s">
        <v>870</v>
      </c>
      <c r="D27" s="151" t="s">
        <v>856</v>
      </c>
      <c r="E27" s="130" t="s">
        <v>871</v>
      </c>
      <c r="F27" s="131">
        <v>16.62</v>
      </c>
      <c r="G27" s="131">
        <v>11.77</v>
      </c>
      <c r="H27" s="131">
        <v>5.48</v>
      </c>
      <c r="I27" s="131">
        <f>G27+H27</f>
        <v>17.25</v>
      </c>
      <c r="J27" s="132">
        <v>15.87</v>
      </c>
      <c r="K27" s="132">
        <v>11.08</v>
      </c>
      <c r="L27" s="132">
        <v>5.0999999999999996</v>
      </c>
      <c r="M27" s="132">
        <f t="shared" ref="M27:M38" si="3">K27+L27</f>
        <v>16.18</v>
      </c>
      <c r="N27" s="133">
        <v>15.32</v>
      </c>
      <c r="O27" s="133">
        <v>9.9</v>
      </c>
      <c r="P27" s="133">
        <v>5.53</v>
      </c>
      <c r="Q27" s="133">
        <f t="shared" si="1"/>
        <v>15.43</v>
      </c>
      <c r="R27" s="130">
        <v>2</v>
      </c>
      <c r="S27" s="130">
        <v>13</v>
      </c>
      <c r="T27" s="130">
        <v>7</v>
      </c>
      <c r="U27" s="130">
        <v>15</v>
      </c>
      <c r="V27" s="130">
        <v>37.5</v>
      </c>
      <c r="W27" s="130">
        <v>40.5</v>
      </c>
      <c r="X27" s="130">
        <v>35</v>
      </c>
    </row>
    <row r="28" spans="1:24" s="134" customFormat="1" ht="12.75">
      <c r="A28" s="152"/>
      <c r="B28" s="152"/>
      <c r="C28" s="152"/>
      <c r="D28" s="152"/>
      <c r="E28" s="130" t="s">
        <v>872</v>
      </c>
      <c r="F28" s="131">
        <v>18.22</v>
      </c>
      <c r="G28" s="131">
        <v>13.37</v>
      </c>
      <c r="H28" s="131">
        <v>5.48</v>
      </c>
      <c r="I28" s="131">
        <f t="shared" ref="I28:I30" si="4">G28+H28</f>
        <v>18.850000000000001</v>
      </c>
      <c r="J28" s="132">
        <v>17.329999999999998</v>
      </c>
      <c r="K28" s="132">
        <v>12.54</v>
      </c>
      <c r="L28" s="132">
        <v>5.0999999999999996</v>
      </c>
      <c r="M28" s="132">
        <f t="shared" si="3"/>
        <v>17.64</v>
      </c>
      <c r="N28" s="133">
        <v>16.43</v>
      </c>
      <c r="O28" s="133">
        <v>11.01</v>
      </c>
      <c r="P28" s="133">
        <v>5.53</v>
      </c>
      <c r="Q28" s="133">
        <f t="shared" si="1"/>
        <v>16.54</v>
      </c>
      <c r="R28" s="130">
        <v>2</v>
      </c>
      <c r="S28" s="130">
        <v>13</v>
      </c>
      <c r="T28" s="130">
        <v>8</v>
      </c>
      <c r="U28" s="130">
        <v>15</v>
      </c>
      <c r="V28" s="130">
        <v>42.5</v>
      </c>
      <c r="W28" s="130">
        <v>40.5</v>
      </c>
      <c r="X28" s="130">
        <v>35</v>
      </c>
    </row>
    <row r="29" spans="1:24" s="134" customFormat="1" ht="12.75">
      <c r="A29" s="152"/>
      <c r="B29" s="152"/>
      <c r="C29" s="152"/>
      <c r="D29" s="152"/>
      <c r="E29" s="130" t="s">
        <v>873</v>
      </c>
      <c r="F29" s="131">
        <v>27.17</v>
      </c>
      <c r="G29" s="131">
        <v>17.47</v>
      </c>
      <c r="H29" s="131">
        <v>10.96</v>
      </c>
      <c r="I29" s="131">
        <f t="shared" si="4"/>
        <v>28.43</v>
      </c>
      <c r="J29" s="132">
        <v>25.64</v>
      </c>
      <c r="K29" s="132">
        <v>16.059999999999999</v>
      </c>
      <c r="L29" s="132">
        <v>10.199999999999999</v>
      </c>
      <c r="M29" s="132">
        <f t="shared" si="3"/>
        <v>26.26</v>
      </c>
      <c r="N29" s="133">
        <v>25.46</v>
      </c>
      <c r="O29" s="133">
        <v>14.62</v>
      </c>
      <c r="P29" s="133">
        <v>11.06</v>
      </c>
      <c r="Q29" s="133">
        <f t="shared" si="1"/>
        <v>25.68</v>
      </c>
      <c r="R29" s="130">
        <v>2</v>
      </c>
      <c r="S29" s="130">
        <v>13</v>
      </c>
      <c r="T29" s="130">
        <v>9.5</v>
      </c>
      <c r="U29" s="130">
        <v>15</v>
      </c>
      <c r="V29" s="130">
        <v>50.5</v>
      </c>
      <c r="W29" s="130">
        <v>40.5</v>
      </c>
      <c r="X29" s="130">
        <v>35</v>
      </c>
    </row>
    <row r="30" spans="1:24" s="134" customFormat="1" ht="12.75">
      <c r="A30" s="144"/>
      <c r="B30" s="144"/>
      <c r="C30" s="144"/>
      <c r="D30" s="144"/>
      <c r="E30" s="130" t="s">
        <v>874</v>
      </c>
      <c r="F30" s="131">
        <v>29.43</v>
      </c>
      <c r="G30" s="131">
        <v>19.73</v>
      </c>
      <c r="H30" s="131">
        <v>10.96</v>
      </c>
      <c r="I30" s="131">
        <f t="shared" si="4"/>
        <v>30.69</v>
      </c>
      <c r="J30" s="132">
        <v>27.8</v>
      </c>
      <c r="K30" s="132">
        <v>18.22</v>
      </c>
      <c r="L30" s="132">
        <v>10.199999999999999</v>
      </c>
      <c r="M30" s="132">
        <f t="shared" si="3"/>
        <v>28.42</v>
      </c>
      <c r="N30" s="133">
        <v>26.69</v>
      </c>
      <c r="O30" s="133">
        <v>15.85</v>
      </c>
      <c r="P30" s="133">
        <v>11.06</v>
      </c>
      <c r="Q30" s="133">
        <f t="shared" si="1"/>
        <v>26.91</v>
      </c>
      <c r="R30" s="130">
        <v>2</v>
      </c>
      <c r="S30" s="130">
        <v>13</v>
      </c>
      <c r="T30" s="130">
        <v>11</v>
      </c>
      <c r="U30" s="130">
        <v>15</v>
      </c>
      <c r="V30" s="130">
        <v>58</v>
      </c>
      <c r="W30" s="130">
        <v>40.5</v>
      </c>
      <c r="X30" s="130">
        <v>35</v>
      </c>
    </row>
    <row r="31" spans="1:24" s="134" customFormat="1" ht="14.25">
      <c r="A31" s="151" t="s">
        <v>877</v>
      </c>
      <c r="B31" s="151" t="s">
        <v>879</v>
      </c>
      <c r="C31" s="151" t="s">
        <v>870</v>
      </c>
      <c r="D31" s="151" t="s">
        <v>856</v>
      </c>
      <c r="E31" s="130" t="s">
        <v>871</v>
      </c>
      <c r="F31" s="131">
        <v>16.489999999999998</v>
      </c>
      <c r="G31" s="137">
        <v>11.64</v>
      </c>
      <c r="H31" s="131">
        <v>5.48</v>
      </c>
      <c r="I31" s="131">
        <f>G31+H31</f>
        <v>17.12</v>
      </c>
      <c r="J31" s="138">
        <v>15.74</v>
      </c>
      <c r="K31" s="138">
        <v>10.95</v>
      </c>
      <c r="L31" s="132">
        <v>5.0999999999999996</v>
      </c>
      <c r="M31" s="132">
        <f t="shared" si="3"/>
        <v>16.05</v>
      </c>
      <c r="N31" s="133">
        <v>15.21</v>
      </c>
      <c r="O31" s="133">
        <v>9.7899999999999991</v>
      </c>
      <c r="P31" s="133">
        <v>5.53</v>
      </c>
      <c r="Q31" s="133">
        <f t="shared" si="1"/>
        <v>15.32</v>
      </c>
      <c r="R31" s="130">
        <v>2</v>
      </c>
      <c r="S31" s="130">
        <v>13</v>
      </c>
      <c r="T31" s="130">
        <v>7</v>
      </c>
      <c r="U31" s="130">
        <v>15</v>
      </c>
      <c r="V31" s="130">
        <v>37.5</v>
      </c>
      <c r="W31" s="130">
        <v>40.5</v>
      </c>
      <c r="X31" s="130">
        <v>35</v>
      </c>
    </row>
    <row r="32" spans="1:24" s="134" customFormat="1" ht="14.25">
      <c r="A32" s="152"/>
      <c r="B32" s="152"/>
      <c r="C32" s="152"/>
      <c r="D32" s="152"/>
      <c r="E32" s="130" t="s">
        <v>872</v>
      </c>
      <c r="F32" s="131">
        <v>18.010000000000002</v>
      </c>
      <c r="G32" s="137">
        <v>13.16</v>
      </c>
      <c r="H32" s="131">
        <v>5.48</v>
      </c>
      <c r="I32" s="131">
        <f t="shared" ref="I32:I34" si="5">G32+H32</f>
        <v>18.64</v>
      </c>
      <c r="J32" s="138">
        <v>17.170000000000002</v>
      </c>
      <c r="K32" s="138">
        <v>12.38</v>
      </c>
      <c r="L32" s="132">
        <v>5.0999999999999996</v>
      </c>
      <c r="M32" s="132">
        <f t="shared" si="3"/>
        <v>17.48</v>
      </c>
      <c r="N32" s="133">
        <v>16.29</v>
      </c>
      <c r="O32" s="133">
        <v>10.87</v>
      </c>
      <c r="P32" s="133">
        <v>5.53</v>
      </c>
      <c r="Q32" s="133">
        <f t="shared" si="1"/>
        <v>16.399999999999999</v>
      </c>
      <c r="R32" s="130">
        <v>2</v>
      </c>
      <c r="S32" s="130">
        <v>13</v>
      </c>
      <c r="T32" s="130">
        <v>8</v>
      </c>
      <c r="U32" s="130">
        <v>15</v>
      </c>
      <c r="V32" s="130">
        <v>42.5</v>
      </c>
      <c r="W32" s="130">
        <v>40.5</v>
      </c>
      <c r="X32" s="130">
        <v>35</v>
      </c>
    </row>
    <row r="33" spans="1:24" s="134" customFormat="1" ht="14.25">
      <c r="A33" s="152"/>
      <c r="B33" s="152"/>
      <c r="C33" s="152"/>
      <c r="D33" s="152"/>
      <c r="E33" s="130" t="s">
        <v>873</v>
      </c>
      <c r="F33" s="131">
        <v>26.96</v>
      </c>
      <c r="G33" s="137">
        <v>17.260000000000002</v>
      </c>
      <c r="H33" s="131">
        <v>10.96</v>
      </c>
      <c r="I33" s="131">
        <f t="shared" si="5"/>
        <v>28.22</v>
      </c>
      <c r="J33" s="138">
        <v>25.45</v>
      </c>
      <c r="K33" s="138">
        <v>15.87</v>
      </c>
      <c r="L33" s="132">
        <v>10.199999999999999</v>
      </c>
      <c r="M33" s="132">
        <f t="shared" si="3"/>
        <v>26.07</v>
      </c>
      <c r="N33" s="133">
        <v>25.3</v>
      </c>
      <c r="O33" s="133">
        <v>14.46</v>
      </c>
      <c r="P33" s="133">
        <v>11.06</v>
      </c>
      <c r="Q33" s="133">
        <f t="shared" si="1"/>
        <v>25.52</v>
      </c>
      <c r="R33" s="130">
        <v>2</v>
      </c>
      <c r="S33" s="130">
        <v>13</v>
      </c>
      <c r="T33" s="130">
        <v>9.5</v>
      </c>
      <c r="U33" s="130">
        <v>15</v>
      </c>
      <c r="V33" s="130">
        <v>50.5</v>
      </c>
      <c r="W33" s="130">
        <v>40.5</v>
      </c>
      <c r="X33" s="130">
        <v>35</v>
      </c>
    </row>
    <row r="34" spans="1:24" s="134" customFormat="1" ht="14.25">
      <c r="A34" s="144"/>
      <c r="B34" s="144"/>
      <c r="C34" s="144"/>
      <c r="D34" s="144"/>
      <c r="E34" s="130" t="s">
        <v>874</v>
      </c>
      <c r="F34" s="131">
        <v>29.22</v>
      </c>
      <c r="G34" s="137">
        <v>19.52</v>
      </c>
      <c r="H34" s="131">
        <v>10.96</v>
      </c>
      <c r="I34" s="131">
        <f t="shared" si="5"/>
        <v>30.48</v>
      </c>
      <c r="J34" s="138">
        <v>27.58</v>
      </c>
      <c r="K34" s="138">
        <v>18</v>
      </c>
      <c r="L34" s="132">
        <v>10.199999999999999</v>
      </c>
      <c r="M34" s="132">
        <f t="shared" si="3"/>
        <v>28.2</v>
      </c>
      <c r="N34" s="133">
        <v>26.5</v>
      </c>
      <c r="O34" s="133">
        <v>15.66</v>
      </c>
      <c r="P34" s="133">
        <v>11.06</v>
      </c>
      <c r="Q34" s="133">
        <f t="shared" si="1"/>
        <v>26.72</v>
      </c>
      <c r="R34" s="130">
        <v>2</v>
      </c>
      <c r="S34" s="130">
        <v>13</v>
      </c>
      <c r="T34" s="130">
        <v>11</v>
      </c>
      <c r="U34" s="130">
        <v>15</v>
      </c>
      <c r="V34" s="130">
        <v>58</v>
      </c>
      <c r="W34" s="130">
        <v>40.5</v>
      </c>
      <c r="X34" s="130">
        <v>35</v>
      </c>
    </row>
    <row r="35" spans="1:24" s="134" customFormat="1" ht="12.75">
      <c r="A35" s="151" t="s">
        <v>877</v>
      </c>
      <c r="B35" s="151" t="s">
        <v>880</v>
      </c>
      <c r="C35" s="151" t="s">
        <v>870</v>
      </c>
      <c r="D35" s="151" t="s">
        <v>856</v>
      </c>
      <c r="E35" s="130" t="s">
        <v>871</v>
      </c>
      <c r="F35" s="131">
        <v>18.670000000000002</v>
      </c>
      <c r="G35" s="131">
        <v>13.82</v>
      </c>
      <c r="H35" s="131">
        <v>5.48</v>
      </c>
      <c r="I35" s="131">
        <f>G35+H35</f>
        <v>19.3</v>
      </c>
      <c r="J35" s="132">
        <v>17.809999999999999</v>
      </c>
      <c r="K35" s="132">
        <v>13.02</v>
      </c>
      <c r="L35" s="132">
        <v>5.0999999999999996</v>
      </c>
      <c r="M35" s="132">
        <f t="shared" si="3"/>
        <v>18.12</v>
      </c>
      <c r="N35" s="133">
        <v>16.47</v>
      </c>
      <c r="O35" s="133">
        <v>11.05</v>
      </c>
      <c r="P35" s="133">
        <v>5.53</v>
      </c>
      <c r="Q35" s="133">
        <f t="shared" si="1"/>
        <v>16.579999999999998</v>
      </c>
      <c r="R35" s="130">
        <v>2</v>
      </c>
      <c r="S35" s="130">
        <v>13</v>
      </c>
      <c r="T35" s="130">
        <v>7</v>
      </c>
      <c r="U35" s="130">
        <v>15</v>
      </c>
      <c r="V35" s="130">
        <v>37.5</v>
      </c>
      <c r="W35" s="130">
        <v>40.5</v>
      </c>
      <c r="X35" s="130">
        <v>35</v>
      </c>
    </row>
    <row r="36" spans="1:24" s="134" customFormat="1" ht="12.75">
      <c r="A36" s="152"/>
      <c r="B36" s="152"/>
      <c r="C36" s="152"/>
      <c r="D36" s="152"/>
      <c r="E36" s="130" t="s">
        <v>872</v>
      </c>
      <c r="F36" s="131">
        <v>20.81</v>
      </c>
      <c r="G36" s="131">
        <v>15.96</v>
      </c>
      <c r="H36" s="131">
        <v>5.48</v>
      </c>
      <c r="I36" s="131">
        <f t="shared" ref="I36:I38" si="6">G36+H36</f>
        <v>21.44</v>
      </c>
      <c r="J36" s="132">
        <v>19.79</v>
      </c>
      <c r="K36" s="132">
        <v>15</v>
      </c>
      <c r="L36" s="132">
        <v>5.0999999999999996</v>
      </c>
      <c r="M36" s="132">
        <f t="shared" si="3"/>
        <v>20.100000000000001</v>
      </c>
      <c r="N36" s="133">
        <v>17.850000000000001</v>
      </c>
      <c r="O36" s="133">
        <v>12.43</v>
      </c>
      <c r="P36" s="133">
        <v>5.53</v>
      </c>
      <c r="Q36" s="133">
        <f t="shared" si="1"/>
        <v>17.96</v>
      </c>
      <c r="R36" s="130">
        <v>2</v>
      </c>
      <c r="S36" s="130">
        <v>13</v>
      </c>
      <c r="T36" s="130">
        <v>8</v>
      </c>
      <c r="U36" s="130">
        <v>15</v>
      </c>
      <c r="V36" s="130">
        <v>42.5</v>
      </c>
      <c r="W36" s="130">
        <v>40.5</v>
      </c>
      <c r="X36" s="130">
        <v>35</v>
      </c>
    </row>
    <row r="37" spans="1:24" s="134" customFormat="1" ht="12.75">
      <c r="A37" s="152"/>
      <c r="B37" s="152"/>
      <c r="C37" s="152"/>
      <c r="D37" s="152"/>
      <c r="E37" s="130" t="s">
        <v>873</v>
      </c>
      <c r="F37" s="131">
        <v>30.29</v>
      </c>
      <c r="G37" s="131">
        <v>20.59</v>
      </c>
      <c r="H37" s="131">
        <v>10.96</v>
      </c>
      <c r="I37" s="131">
        <f t="shared" si="6"/>
        <v>31.55</v>
      </c>
      <c r="J37" s="132">
        <v>28.48</v>
      </c>
      <c r="K37" s="132">
        <v>18.899999999999999</v>
      </c>
      <c r="L37" s="132">
        <v>10.199999999999999</v>
      </c>
      <c r="M37" s="132">
        <f t="shared" si="3"/>
        <v>29.1</v>
      </c>
      <c r="N37" s="133">
        <v>27.1</v>
      </c>
      <c r="O37" s="133">
        <v>16.260000000000002</v>
      </c>
      <c r="P37" s="133">
        <v>11.06</v>
      </c>
      <c r="Q37" s="133">
        <f t="shared" si="1"/>
        <v>27.32</v>
      </c>
      <c r="R37" s="130">
        <v>2</v>
      </c>
      <c r="S37" s="130">
        <v>13</v>
      </c>
      <c r="T37" s="130">
        <v>9.5</v>
      </c>
      <c r="U37" s="130">
        <v>15</v>
      </c>
      <c r="V37" s="130">
        <v>50.5</v>
      </c>
      <c r="W37" s="130">
        <v>40.5</v>
      </c>
      <c r="X37" s="130">
        <v>35</v>
      </c>
    </row>
    <row r="38" spans="1:24" s="134" customFormat="1" ht="12.75">
      <c r="A38" s="144"/>
      <c r="B38" s="144"/>
      <c r="C38" s="144"/>
      <c r="D38" s="144"/>
      <c r="E38" s="130" t="s">
        <v>874</v>
      </c>
      <c r="F38" s="131">
        <v>32.950000000000003</v>
      </c>
      <c r="G38" s="131">
        <v>23.25</v>
      </c>
      <c r="H38" s="131">
        <v>10.96</v>
      </c>
      <c r="I38" s="131">
        <f t="shared" si="6"/>
        <v>34.21</v>
      </c>
      <c r="J38" s="132">
        <v>31.12</v>
      </c>
      <c r="K38" s="132">
        <v>21.54</v>
      </c>
      <c r="L38" s="132">
        <v>10.199999999999999</v>
      </c>
      <c r="M38" s="132">
        <f t="shared" si="3"/>
        <v>31.74</v>
      </c>
      <c r="N38" s="133">
        <v>28.63</v>
      </c>
      <c r="O38" s="133">
        <v>17.79</v>
      </c>
      <c r="P38" s="133">
        <v>11.06</v>
      </c>
      <c r="Q38" s="133">
        <f t="shared" si="1"/>
        <v>28.85</v>
      </c>
      <c r="R38" s="130">
        <v>2</v>
      </c>
      <c r="S38" s="130">
        <v>13</v>
      </c>
      <c r="T38" s="130">
        <v>11</v>
      </c>
      <c r="U38" s="130">
        <v>15</v>
      </c>
      <c r="V38" s="130">
        <v>58</v>
      </c>
      <c r="W38" s="130">
        <v>40.5</v>
      </c>
      <c r="X38" s="130">
        <v>35</v>
      </c>
    </row>
    <row r="39" spans="1:24" s="134" customFormat="1" ht="12.75" customHeight="1">
      <c r="A39" s="151" t="s">
        <v>877</v>
      </c>
      <c r="B39" s="151" t="s">
        <v>878</v>
      </c>
      <c r="C39" s="151" t="s">
        <v>876</v>
      </c>
      <c r="D39" s="151" t="s">
        <v>856</v>
      </c>
      <c r="E39" s="130" t="s">
        <v>871</v>
      </c>
      <c r="F39" s="131"/>
      <c r="G39" s="131"/>
      <c r="H39" s="131"/>
      <c r="I39" s="131"/>
      <c r="J39" s="135"/>
      <c r="K39" s="135"/>
      <c r="L39" s="135"/>
      <c r="M39" s="135"/>
      <c r="N39" s="133">
        <f>Q39-0.1</f>
        <v>15.53</v>
      </c>
      <c r="O39" s="133">
        <v>9.9</v>
      </c>
      <c r="P39" s="133">
        <v>5.73</v>
      </c>
      <c r="Q39" s="133">
        <f t="shared" si="1"/>
        <v>15.63</v>
      </c>
      <c r="R39" s="130">
        <v>2</v>
      </c>
      <c r="S39" s="130">
        <v>13</v>
      </c>
      <c r="T39" s="130">
        <v>7</v>
      </c>
      <c r="U39" s="130">
        <v>15</v>
      </c>
      <c r="V39" s="130">
        <v>37.5</v>
      </c>
      <c r="W39" s="130">
        <v>40.5</v>
      </c>
      <c r="X39" s="130">
        <v>35</v>
      </c>
    </row>
    <row r="40" spans="1:24" s="134" customFormat="1" ht="12.75" customHeight="1">
      <c r="A40" s="152"/>
      <c r="B40" s="152"/>
      <c r="C40" s="152"/>
      <c r="D40" s="152"/>
      <c r="E40" s="130" t="s">
        <v>872</v>
      </c>
      <c r="F40" s="131"/>
      <c r="G40" s="131"/>
      <c r="H40" s="131"/>
      <c r="I40" s="131"/>
      <c r="J40" s="135"/>
      <c r="K40" s="135"/>
      <c r="L40" s="135"/>
      <c r="M40" s="135"/>
      <c r="N40" s="133">
        <f>Q40-0.1</f>
        <v>16.64</v>
      </c>
      <c r="O40" s="133">
        <v>11.01</v>
      </c>
      <c r="P40" s="133">
        <v>5.73</v>
      </c>
      <c r="Q40" s="133">
        <f t="shared" si="1"/>
        <v>16.739999999999998</v>
      </c>
      <c r="R40" s="130">
        <v>2</v>
      </c>
      <c r="S40" s="130">
        <v>13</v>
      </c>
      <c r="T40" s="130">
        <v>8</v>
      </c>
      <c r="U40" s="130">
        <v>15</v>
      </c>
      <c r="V40" s="130">
        <v>42.5</v>
      </c>
      <c r="W40" s="130">
        <v>40.5</v>
      </c>
      <c r="X40" s="130">
        <v>35</v>
      </c>
    </row>
    <row r="41" spans="1:24" s="134" customFormat="1" ht="12.75" customHeight="1">
      <c r="A41" s="152"/>
      <c r="B41" s="152"/>
      <c r="C41" s="152"/>
      <c r="D41" s="152"/>
      <c r="E41" s="130" t="s">
        <v>873</v>
      </c>
      <c r="F41" s="131"/>
      <c r="G41" s="131"/>
      <c r="H41" s="131"/>
      <c r="I41" s="131"/>
      <c r="J41" s="135"/>
      <c r="K41" s="135"/>
      <c r="L41" s="135"/>
      <c r="M41" s="135"/>
      <c r="N41" s="133">
        <f>Q41-0.2</f>
        <v>25.88</v>
      </c>
      <c r="O41" s="133">
        <v>14.62</v>
      </c>
      <c r="P41" s="133">
        <v>11.46</v>
      </c>
      <c r="Q41" s="133">
        <f t="shared" si="1"/>
        <v>26.08</v>
      </c>
      <c r="R41" s="130">
        <v>2</v>
      </c>
      <c r="S41" s="130">
        <v>13</v>
      </c>
      <c r="T41" s="130">
        <v>9.5</v>
      </c>
      <c r="U41" s="130">
        <v>15</v>
      </c>
      <c r="V41" s="130">
        <v>50.5</v>
      </c>
      <c r="W41" s="130">
        <v>40.5</v>
      </c>
      <c r="X41" s="130">
        <v>35</v>
      </c>
    </row>
    <row r="42" spans="1:24" s="134" customFormat="1" ht="12.75" customHeight="1">
      <c r="A42" s="144"/>
      <c r="B42" s="144"/>
      <c r="C42" s="144"/>
      <c r="D42" s="144"/>
      <c r="E42" s="130" t="s">
        <v>874</v>
      </c>
      <c r="F42" s="131"/>
      <c r="G42" s="131"/>
      <c r="H42" s="131"/>
      <c r="I42" s="131"/>
      <c r="J42" s="135"/>
      <c r="K42" s="135"/>
      <c r="L42" s="135"/>
      <c r="M42" s="135"/>
      <c r="N42" s="133">
        <f>Q42-0.2</f>
        <v>27.11</v>
      </c>
      <c r="O42" s="133">
        <v>15.85</v>
      </c>
      <c r="P42" s="133">
        <v>11.46</v>
      </c>
      <c r="Q42" s="133">
        <f t="shared" si="1"/>
        <v>27.31</v>
      </c>
      <c r="R42" s="130">
        <v>2</v>
      </c>
      <c r="S42" s="130">
        <v>13</v>
      </c>
      <c r="T42" s="130">
        <v>11</v>
      </c>
      <c r="U42" s="130">
        <v>15</v>
      </c>
      <c r="V42" s="130">
        <v>58</v>
      </c>
      <c r="W42" s="130">
        <v>40.5</v>
      </c>
      <c r="X42" s="130">
        <v>35</v>
      </c>
    </row>
    <row r="43" spans="1:24" s="134" customFormat="1" ht="12.75" customHeight="1">
      <c r="A43" s="151" t="s">
        <v>877</v>
      </c>
      <c r="B43" s="151" t="s">
        <v>879</v>
      </c>
      <c r="C43" s="151" t="s">
        <v>876</v>
      </c>
      <c r="D43" s="151" t="s">
        <v>856</v>
      </c>
      <c r="E43" s="130" t="s">
        <v>871</v>
      </c>
      <c r="F43" s="131"/>
      <c r="G43" s="131"/>
      <c r="H43" s="131"/>
      <c r="I43" s="131"/>
      <c r="J43" s="135"/>
      <c r="K43" s="135"/>
      <c r="L43" s="135"/>
      <c r="M43" s="135"/>
      <c r="N43" s="133">
        <f>Q43-0.1</f>
        <v>15.42</v>
      </c>
      <c r="O43" s="133">
        <v>9.7899999999999991</v>
      </c>
      <c r="P43" s="133">
        <v>5.73</v>
      </c>
      <c r="Q43" s="133">
        <f t="shared" si="1"/>
        <v>15.52</v>
      </c>
      <c r="R43" s="130">
        <v>2</v>
      </c>
      <c r="S43" s="130">
        <v>13</v>
      </c>
      <c r="T43" s="130">
        <v>7</v>
      </c>
      <c r="U43" s="130">
        <v>15</v>
      </c>
      <c r="V43" s="130">
        <v>37.5</v>
      </c>
      <c r="W43" s="130">
        <v>40.5</v>
      </c>
      <c r="X43" s="130">
        <v>35</v>
      </c>
    </row>
    <row r="44" spans="1:24" s="134" customFormat="1" ht="12.75" customHeight="1">
      <c r="A44" s="152"/>
      <c r="B44" s="152"/>
      <c r="C44" s="152"/>
      <c r="D44" s="152"/>
      <c r="E44" s="130" t="s">
        <v>872</v>
      </c>
      <c r="F44" s="131"/>
      <c r="G44" s="131"/>
      <c r="H44" s="131"/>
      <c r="I44" s="131"/>
      <c r="J44" s="135"/>
      <c r="K44" s="135"/>
      <c r="L44" s="135"/>
      <c r="M44" s="135"/>
      <c r="N44" s="133">
        <f>Q44-0.1</f>
        <v>16.5</v>
      </c>
      <c r="O44" s="133">
        <v>10.87</v>
      </c>
      <c r="P44" s="133">
        <v>5.73</v>
      </c>
      <c r="Q44" s="133">
        <f t="shared" si="1"/>
        <v>16.600000000000001</v>
      </c>
      <c r="R44" s="130">
        <v>2</v>
      </c>
      <c r="S44" s="130">
        <v>13</v>
      </c>
      <c r="T44" s="130">
        <v>8</v>
      </c>
      <c r="U44" s="130">
        <v>15</v>
      </c>
      <c r="V44" s="130">
        <v>42.5</v>
      </c>
      <c r="W44" s="130">
        <v>40.5</v>
      </c>
      <c r="X44" s="130">
        <v>35</v>
      </c>
    </row>
    <row r="45" spans="1:24" s="134" customFormat="1" ht="12.75" customHeight="1">
      <c r="A45" s="152"/>
      <c r="B45" s="152"/>
      <c r="C45" s="152"/>
      <c r="D45" s="152"/>
      <c r="E45" s="130" t="s">
        <v>873</v>
      </c>
      <c r="F45" s="131"/>
      <c r="G45" s="131"/>
      <c r="H45" s="131"/>
      <c r="I45" s="131"/>
      <c r="J45" s="135"/>
      <c r="K45" s="135"/>
      <c r="L45" s="135"/>
      <c r="M45" s="135"/>
      <c r="N45" s="133">
        <f>Q45-0.2</f>
        <v>25.72</v>
      </c>
      <c r="O45" s="133">
        <v>14.46</v>
      </c>
      <c r="P45" s="133">
        <v>11.46</v>
      </c>
      <c r="Q45" s="133">
        <f t="shared" si="1"/>
        <v>25.92</v>
      </c>
      <c r="R45" s="130">
        <v>2</v>
      </c>
      <c r="S45" s="130">
        <v>13</v>
      </c>
      <c r="T45" s="130">
        <v>9.5</v>
      </c>
      <c r="U45" s="130">
        <v>15</v>
      </c>
      <c r="V45" s="130">
        <v>50.5</v>
      </c>
      <c r="W45" s="130">
        <v>40.5</v>
      </c>
      <c r="X45" s="130">
        <v>35</v>
      </c>
    </row>
    <row r="46" spans="1:24" s="134" customFormat="1" ht="12.75" customHeight="1">
      <c r="A46" s="144"/>
      <c r="B46" s="144"/>
      <c r="C46" s="144"/>
      <c r="D46" s="144"/>
      <c r="E46" s="130" t="s">
        <v>874</v>
      </c>
      <c r="F46" s="131"/>
      <c r="G46" s="131"/>
      <c r="H46" s="131"/>
      <c r="I46" s="131"/>
      <c r="J46" s="135"/>
      <c r="K46" s="135"/>
      <c r="L46" s="135"/>
      <c r="M46" s="135"/>
      <c r="N46" s="133">
        <f>Q46-0.2</f>
        <v>26.92</v>
      </c>
      <c r="O46" s="133">
        <v>15.66</v>
      </c>
      <c r="P46" s="133">
        <v>11.46</v>
      </c>
      <c r="Q46" s="133">
        <f t="shared" si="1"/>
        <v>27.12</v>
      </c>
      <c r="R46" s="130">
        <v>2</v>
      </c>
      <c r="S46" s="130">
        <v>13</v>
      </c>
      <c r="T46" s="130">
        <v>11</v>
      </c>
      <c r="U46" s="130">
        <v>15</v>
      </c>
      <c r="V46" s="130">
        <v>58</v>
      </c>
      <c r="W46" s="130">
        <v>40.5</v>
      </c>
      <c r="X46" s="130">
        <v>35</v>
      </c>
    </row>
    <row r="47" spans="1:24" s="134" customFormat="1" ht="12.75" customHeight="1">
      <c r="A47" s="151" t="s">
        <v>877</v>
      </c>
      <c r="B47" s="151" t="s">
        <v>880</v>
      </c>
      <c r="C47" s="151" t="s">
        <v>876</v>
      </c>
      <c r="D47" s="151" t="s">
        <v>856</v>
      </c>
      <c r="E47" s="130" t="s">
        <v>871</v>
      </c>
      <c r="F47" s="131"/>
      <c r="G47" s="131"/>
      <c r="H47" s="131"/>
      <c r="I47" s="131"/>
      <c r="J47" s="135"/>
      <c r="K47" s="135"/>
      <c r="L47" s="135"/>
      <c r="M47" s="135"/>
      <c r="N47" s="133">
        <f>Q47-0.1</f>
        <v>16.68</v>
      </c>
      <c r="O47" s="133">
        <v>11.05</v>
      </c>
      <c r="P47" s="133">
        <v>5.73</v>
      </c>
      <c r="Q47" s="133">
        <f t="shared" si="1"/>
        <v>16.78</v>
      </c>
      <c r="R47" s="130">
        <v>2</v>
      </c>
      <c r="S47" s="130">
        <v>13</v>
      </c>
      <c r="T47" s="130">
        <v>7</v>
      </c>
      <c r="U47" s="130">
        <v>15</v>
      </c>
      <c r="V47" s="130">
        <v>37.5</v>
      </c>
      <c r="W47" s="130">
        <v>40.5</v>
      </c>
      <c r="X47" s="130">
        <v>35</v>
      </c>
    </row>
    <row r="48" spans="1:24" s="134" customFormat="1" ht="12.75" customHeight="1">
      <c r="A48" s="152"/>
      <c r="B48" s="152"/>
      <c r="C48" s="152"/>
      <c r="D48" s="152"/>
      <c r="E48" s="130" t="s">
        <v>872</v>
      </c>
      <c r="F48" s="131"/>
      <c r="G48" s="131"/>
      <c r="H48" s="131"/>
      <c r="I48" s="131"/>
      <c r="J48" s="135"/>
      <c r="K48" s="135"/>
      <c r="L48" s="135"/>
      <c r="M48" s="135"/>
      <c r="N48" s="133">
        <f>Q48-0.1</f>
        <v>18.059999999999999</v>
      </c>
      <c r="O48" s="133">
        <v>12.43</v>
      </c>
      <c r="P48" s="133">
        <v>5.73</v>
      </c>
      <c r="Q48" s="133">
        <f t="shared" si="1"/>
        <v>18.16</v>
      </c>
      <c r="R48" s="130">
        <v>2</v>
      </c>
      <c r="S48" s="130">
        <v>13</v>
      </c>
      <c r="T48" s="130">
        <v>8</v>
      </c>
      <c r="U48" s="130">
        <v>15</v>
      </c>
      <c r="V48" s="130">
        <v>42.5</v>
      </c>
      <c r="W48" s="130">
        <v>40.5</v>
      </c>
      <c r="X48" s="130">
        <v>35</v>
      </c>
    </row>
    <row r="49" spans="1:24" s="134" customFormat="1" ht="12.75" customHeight="1">
      <c r="A49" s="152"/>
      <c r="B49" s="152"/>
      <c r="C49" s="152"/>
      <c r="D49" s="152"/>
      <c r="E49" s="130" t="s">
        <v>873</v>
      </c>
      <c r="F49" s="131"/>
      <c r="G49" s="131"/>
      <c r="H49" s="131"/>
      <c r="I49" s="131"/>
      <c r="J49" s="135"/>
      <c r="K49" s="135"/>
      <c r="L49" s="135"/>
      <c r="M49" s="135"/>
      <c r="N49" s="133">
        <f>Q49-0.2</f>
        <v>27.52</v>
      </c>
      <c r="O49" s="133">
        <v>16.260000000000002</v>
      </c>
      <c r="P49" s="133">
        <v>11.46</v>
      </c>
      <c r="Q49" s="133">
        <f t="shared" si="1"/>
        <v>27.72</v>
      </c>
      <c r="R49" s="130">
        <v>2</v>
      </c>
      <c r="S49" s="130">
        <v>13</v>
      </c>
      <c r="T49" s="130">
        <v>9.5</v>
      </c>
      <c r="U49" s="130">
        <v>15</v>
      </c>
      <c r="V49" s="130">
        <v>50.5</v>
      </c>
      <c r="W49" s="130">
        <v>40.5</v>
      </c>
      <c r="X49" s="130">
        <v>35</v>
      </c>
    </row>
    <row r="50" spans="1:24" s="134" customFormat="1" ht="12.75" customHeight="1">
      <c r="A50" s="144"/>
      <c r="B50" s="144"/>
      <c r="C50" s="144"/>
      <c r="D50" s="144"/>
      <c r="E50" s="130" t="s">
        <v>874</v>
      </c>
      <c r="F50" s="131"/>
      <c r="G50" s="131"/>
      <c r="H50" s="131"/>
      <c r="I50" s="131"/>
      <c r="J50" s="135"/>
      <c r="K50" s="135"/>
      <c r="L50" s="135"/>
      <c r="M50" s="135"/>
      <c r="N50" s="133">
        <f>Q50-0.2</f>
        <v>29.05</v>
      </c>
      <c r="O50" s="133">
        <v>17.79</v>
      </c>
      <c r="P50" s="133">
        <v>11.46</v>
      </c>
      <c r="Q50" s="133">
        <f t="shared" si="1"/>
        <v>29.25</v>
      </c>
      <c r="R50" s="130">
        <v>2</v>
      </c>
      <c r="S50" s="130">
        <v>13</v>
      </c>
      <c r="T50" s="130">
        <v>11</v>
      </c>
      <c r="U50" s="130">
        <v>15</v>
      </c>
      <c r="V50" s="130">
        <v>58</v>
      </c>
      <c r="W50" s="130">
        <v>40.5</v>
      </c>
      <c r="X50" s="130">
        <v>35</v>
      </c>
    </row>
    <row r="51" spans="1:24" ht="13.5" customHeight="1">
      <c r="A51" s="151" t="s">
        <v>881</v>
      </c>
      <c r="B51" s="154" t="s">
        <v>882</v>
      </c>
      <c r="C51" s="151" t="s">
        <v>883</v>
      </c>
      <c r="D51" s="151" t="s">
        <v>856</v>
      </c>
      <c r="E51" s="130" t="s">
        <v>884</v>
      </c>
      <c r="F51" s="131">
        <v>14.19</v>
      </c>
      <c r="G51" s="131">
        <v>9.59</v>
      </c>
      <c r="H51" s="131">
        <v>5.2</v>
      </c>
      <c r="I51" s="131">
        <f>G51+H51</f>
        <v>14.79</v>
      </c>
      <c r="J51" s="135">
        <v>14.12</v>
      </c>
      <c r="K51" s="135">
        <v>9.52</v>
      </c>
      <c r="L51" s="135">
        <v>4.8</v>
      </c>
      <c r="M51" s="135">
        <v>14.32</v>
      </c>
      <c r="N51" s="133">
        <v>14.91</v>
      </c>
      <c r="O51" s="133">
        <v>9.73</v>
      </c>
      <c r="P51" s="133">
        <v>5.28</v>
      </c>
      <c r="Q51" s="133">
        <v>15.01</v>
      </c>
      <c r="R51" s="130">
        <v>2</v>
      </c>
      <c r="S51" s="136">
        <v>13</v>
      </c>
      <c r="T51" s="136">
        <v>6.5</v>
      </c>
      <c r="U51" s="136">
        <v>15</v>
      </c>
      <c r="V51" s="136">
        <v>40</v>
      </c>
      <c r="W51" s="136">
        <v>35</v>
      </c>
      <c r="X51" s="136">
        <v>35</v>
      </c>
    </row>
    <row r="52" spans="1:24" ht="13.5" customHeight="1">
      <c r="A52" s="152"/>
      <c r="B52" s="152"/>
      <c r="C52" s="152"/>
      <c r="D52" s="152"/>
      <c r="E52" s="130" t="s">
        <v>885</v>
      </c>
      <c r="F52" s="131">
        <v>15.21</v>
      </c>
      <c r="G52" s="131">
        <v>10.61</v>
      </c>
      <c r="H52" s="131">
        <v>5.2</v>
      </c>
      <c r="I52" s="131">
        <f t="shared" ref="I52:I56" si="7">G52+H52</f>
        <v>15.81</v>
      </c>
      <c r="J52" s="135">
        <v>14.9</v>
      </c>
      <c r="K52" s="135">
        <v>10.3</v>
      </c>
      <c r="L52" s="135">
        <v>4.8</v>
      </c>
      <c r="M52" s="135">
        <v>15.1</v>
      </c>
      <c r="N52" s="133">
        <v>15.33</v>
      </c>
      <c r="O52" s="133">
        <v>10.15</v>
      </c>
      <c r="P52" s="133">
        <v>5.28</v>
      </c>
      <c r="Q52" s="133">
        <v>15.43</v>
      </c>
      <c r="R52" s="130">
        <v>2</v>
      </c>
      <c r="S52" s="136">
        <v>13</v>
      </c>
      <c r="T52" s="136">
        <v>6.5</v>
      </c>
      <c r="U52" s="136">
        <v>15</v>
      </c>
      <c r="V52" s="136">
        <v>40</v>
      </c>
      <c r="W52" s="136">
        <v>35</v>
      </c>
      <c r="X52" s="136">
        <v>35</v>
      </c>
    </row>
    <row r="53" spans="1:24" ht="13.5" customHeight="1">
      <c r="A53" s="152"/>
      <c r="B53" s="152"/>
      <c r="C53" s="152"/>
      <c r="D53" s="152"/>
      <c r="E53" s="130" t="s">
        <v>886</v>
      </c>
      <c r="F53" s="131">
        <v>16.07</v>
      </c>
      <c r="G53" s="131">
        <v>11.47</v>
      </c>
      <c r="H53" s="131">
        <v>5.2</v>
      </c>
      <c r="I53" s="131">
        <f t="shared" si="7"/>
        <v>16.670000000000002</v>
      </c>
      <c r="J53" s="135">
        <v>15.75</v>
      </c>
      <c r="K53" s="135">
        <v>11.15</v>
      </c>
      <c r="L53" s="135">
        <v>4.8</v>
      </c>
      <c r="M53" s="135">
        <v>15.95</v>
      </c>
      <c r="N53" s="133">
        <v>16.440000000000001</v>
      </c>
      <c r="O53" s="133">
        <v>11.26</v>
      </c>
      <c r="P53" s="133">
        <v>5.28</v>
      </c>
      <c r="Q53" s="133">
        <v>16.54</v>
      </c>
      <c r="R53" s="130">
        <v>2</v>
      </c>
      <c r="S53" s="136">
        <v>13</v>
      </c>
      <c r="T53" s="136">
        <v>7.5</v>
      </c>
      <c r="U53" s="136">
        <v>15</v>
      </c>
      <c r="V53" s="136">
        <v>40</v>
      </c>
      <c r="W53" s="136">
        <v>40</v>
      </c>
      <c r="X53" s="136">
        <v>35</v>
      </c>
    </row>
    <row r="54" spans="1:24" ht="13.5" customHeight="1">
      <c r="A54" s="152"/>
      <c r="B54" s="152"/>
      <c r="C54" s="152"/>
      <c r="D54" s="152"/>
      <c r="E54" s="130" t="s">
        <v>887</v>
      </c>
      <c r="F54" s="131">
        <v>23.87</v>
      </c>
      <c r="G54" s="131">
        <v>14.67</v>
      </c>
      <c r="H54" s="131">
        <v>10.4</v>
      </c>
      <c r="I54" s="131">
        <f t="shared" si="7"/>
        <v>25.07</v>
      </c>
      <c r="J54" s="135">
        <v>23.79</v>
      </c>
      <c r="K54" s="135">
        <v>14.59</v>
      </c>
      <c r="L54" s="135">
        <v>9.6</v>
      </c>
      <c r="M54" s="135">
        <v>24.19</v>
      </c>
      <c r="N54" s="133">
        <v>25.8</v>
      </c>
      <c r="O54" s="133">
        <v>15.44</v>
      </c>
      <c r="P54" s="133">
        <v>10.57</v>
      </c>
      <c r="Q54" s="133">
        <v>26.01</v>
      </c>
      <c r="R54" s="130">
        <v>2</v>
      </c>
      <c r="S54" s="136">
        <v>13</v>
      </c>
      <c r="T54" s="136">
        <v>8.5</v>
      </c>
      <c r="U54" s="136">
        <v>15</v>
      </c>
      <c r="V54" s="136">
        <v>45.5</v>
      </c>
      <c r="W54" s="136">
        <v>40</v>
      </c>
      <c r="X54" s="136">
        <v>35</v>
      </c>
    </row>
    <row r="55" spans="1:24" ht="13.5" customHeight="1">
      <c r="A55" s="152"/>
      <c r="B55" s="152"/>
      <c r="C55" s="152"/>
      <c r="D55" s="152"/>
      <c r="E55" s="130" t="s">
        <v>888</v>
      </c>
      <c r="F55" s="131">
        <v>25.7</v>
      </c>
      <c r="G55" s="131">
        <v>16.5</v>
      </c>
      <c r="H55" s="131">
        <v>10.4</v>
      </c>
      <c r="I55" s="131">
        <f t="shared" si="7"/>
        <v>26.9</v>
      </c>
      <c r="J55" s="135">
        <v>25.4</v>
      </c>
      <c r="K55" s="135">
        <v>16.2</v>
      </c>
      <c r="L55" s="135">
        <v>9.6</v>
      </c>
      <c r="M55" s="135">
        <v>25.8</v>
      </c>
      <c r="N55" s="133">
        <v>26.93</v>
      </c>
      <c r="O55" s="133">
        <v>16.57</v>
      </c>
      <c r="P55" s="133">
        <v>10.57</v>
      </c>
      <c r="Q55" s="133">
        <v>27.14</v>
      </c>
      <c r="R55" s="130">
        <v>2</v>
      </c>
      <c r="S55" s="136">
        <v>13</v>
      </c>
      <c r="T55" s="136">
        <v>10</v>
      </c>
      <c r="U55" s="136">
        <v>15</v>
      </c>
      <c r="V55" s="136">
        <v>54</v>
      </c>
      <c r="W55" s="136">
        <v>40</v>
      </c>
      <c r="X55" s="136">
        <v>35</v>
      </c>
    </row>
    <row r="56" spans="1:24" ht="13.5" customHeight="1">
      <c r="A56" s="144"/>
      <c r="B56" s="144"/>
      <c r="C56" s="144"/>
      <c r="D56" s="144"/>
      <c r="E56" s="130" t="s">
        <v>889</v>
      </c>
      <c r="F56" s="131">
        <v>25.7</v>
      </c>
      <c r="G56" s="131">
        <v>16.5</v>
      </c>
      <c r="H56" s="131">
        <v>10.4</v>
      </c>
      <c r="I56" s="131">
        <f t="shared" si="7"/>
        <v>26.9</v>
      </c>
      <c r="J56" s="135">
        <v>25.4</v>
      </c>
      <c r="K56" s="135">
        <v>16.2</v>
      </c>
      <c r="L56" s="135">
        <v>9.6</v>
      </c>
      <c r="M56" s="135">
        <v>25.8</v>
      </c>
      <c r="N56" s="133">
        <v>27.37</v>
      </c>
      <c r="O56" s="133">
        <v>17.010000000000002</v>
      </c>
      <c r="P56" s="133">
        <v>10.57</v>
      </c>
      <c r="Q56" s="133">
        <v>27.58</v>
      </c>
      <c r="R56" s="130">
        <v>2</v>
      </c>
      <c r="S56" s="136">
        <v>13</v>
      </c>
      <c r="T56" s="136">
        <v>10</v>
      </c>
      <c r="U56" s="136">
        <v>15</v>
      </c>
      <c r="V56" s="136">
        <v>54</v>
      </c>
      <c r="W56" s="136">
        <v>40</v>
      </c>
      <c r="X56" s="136">
        <v>35</v>
      </c>
    </row>
    <row r="57" spans="1:24" ht="13.5" customHeight="1">
      <c r="A57" s="151" t="s">
        <v>890</v>
      </c>
      <c r="B57" s="154" t="s">
        <v>891</v>
      </c>
      <c r="C57" s="151" t="s">
        <v>870</v>
      </c>
      <c r="D57" s="151" t="s">
        <v>856</v>
      </c>
      <c r="E57" s="130" t="s">
        <v>884</v>
      </c>
      <c r="F57" s="131"/>
      <c r="G57" s="131"/>
      <c r="H57" s="131"/>
      <c r="I57" s="131"/>
      <c r="J57" s="135">
        <v>14.38</v>
      </c>
      <c r="K57" s="135">
        <v>9.58</v>
      </c>
      <c r="L57" s="135">
        <v>5.0999999999999996</v>
      </c>
      <c r="M57" s="135">
        <v>14.68</v>
      </c>
      <c r="N57" s="133">
        <v>14.63</v>
      </c>
      <c r="O57" s="133">
        <v>9.2100000000000009</v>
      </c>
      <c r="P57" s="133">
        <v>5.53</v>
      </c>
      <c r="Q57" s="133">
        <v>14.74</v>
      </c>
      <c r="R57" s="130">
        <v>2</v>
      </c>
      <c r="S57" s="136">
        <v>13</v>
      </c>
      <c r="T57" s="136">
        <v>6.5</v>
      </c>
      <c r="U57" s="136">
        <v>15</v>
      </c>
      <c r="V57" s="136">
        <v>40</v>
      </c>
      <c r="W57" s="136">
        <v>35</v>
      </c>
      <c r="X57" s="136">
        <v>35</v>
      </c>
    </row>
    <row r="58" spans="1:24" ht="13.5" customHeight="1">
      <c r="A58" s="152"/>
      <c r="B58" s="152"/>
      <c r="C58" s="152"/>
      <c r="D58" s="152"/>
      <c r="E58" s="130" t="s">
        <v>885</v>
      </c>
      <c r="F58" s="131"/>
      <c r="G58" s="131"/>
      <c r="H58" s="131"/>
      <c r="I58" s="131"/>
      <c r="J58" s="135">
        <v>15.3</v>
      </c>
      <c r="K58" s="135">
        <v>10.5</v>
      </c>
      <c r="L58" s="135">
        <v>5.0999999999999996</v>
      </c>
      <c r="M58" s="135">
        <v>15.6</v>
      </c>
      <c r="N58" s="133">
        <v>14.87</v>
      </c>
      <c r="O58" s="133">
        <v>9.4499999999999993</v>
      </c>
      <c r="P58" s="133">
        <v>5.53</v>
      </c>
      <c r="Q58" s="133">
        <v>14.98</v>
      </c>
      <c r="R58" s="130">
        <v>2</v>
      </c>
      <c r="S58" s="136">
        <v>13</v>
      </c>
      <c r="T58" s="136">
        <v>6.5</v>
      </c>
      <c r="U58" s="136">
        <v>15</v>
      </c>
      <c r="V58" s="136">
        <v>40</v>
      </c>
      <c r="W58" s="136">
        <v>35</v>
      </c>
      <c r="X58" s="136">
        <v>35</v>
      </c>
    </row>
    <row r="59" spans="1:24" ht="13.5" customHeight="1">
      <c r="A59" s="152"/>
      <c r="B59" s="152"/>
      <c r="C59" s="152"/>
      <c r="D59" s="152"/>
      <c r="E59" s="130" t="s">
        <v>886</v>
      </c>
      <c r="F59" s="131"/>
      <c r="G59" s="131"/>
      <c r="H59" s="131"/>
      <c r="I59" s="131"/>
      <c r="J59" s="135">
        <v>16</v>
      </c>
      <c r="K59" s="135">
        <v>11.2</v>
      </c>
      <c r="L59" s="135">
        <v>5.0999999999999996</v>
      </c>
      <c r="M59" s="135">
        <v>16.3</v>
      </c>
      <c r="N59" s="133">
        <v>16.03</v>
      </c>
      <c r="O59" s="133">
        <v>10.61</v>
      </c>
      <c r="P59" s="133">
        <v>5.53</v>
      </c>
      <c r="Q59" s="133">
        <v>16.14</v>
      </c>
      <c r="R59" s="130">
        <v>2</v>
      </c>
      <c r="S59" s="136">
        <v>13</v>
      </c>
      <c r="T59" s="136">
        <v>7.5</v>
      </c>
      <c r="U59" s="136">
        <v>15</v>
      </c>
      <c r="V59" s="136">
        <v>40</v>
      </c>
      <c r="W59" s="136">
        <v>40</v>
      </c>
      <c r="X59" s="136">
        <v>35</v>
      </c>
    </row>
    <row r="60" spans="1:24" ht="13.5" customHeight="1">
      <c r="A60" s="152"/>
      <c r="B60" s="152"/>
      <c r="C60" s="152"/>
      <c r="D60" s="152"/>
      <c r="E60" s="130" t="s">
        <v>887</v>
      </c>
      <c r="F60" s="131"/>
      <c r="G60" s="131"/>
      <c r="H60" s="131"/>
      <c r="I60" s="131"/>
      <c r="J60" s="135">
        <v>23.67</v>
      </c>
      <c r="K60" s="135">
        <v>14.07</v>
      </c>
      <c r="L60" s="135">
        <v>10.199999999999999</v>
      </c>
      <c r="M60" s="135">
        <v>24.27</v>
      </c>
      <c r="N60" s="133">
        <v>23.86</v>
      </c>
      <c r="O60" s="133">
        <v>13.02</v>
      </c>
      <c r="P60" s="133">
        <v>11.06</v>
      </c>
      <c r="Q60" s="133">
        <v>24.08</v>
      </c>
      <c r="R60" s="130">
        <v>2</v>
      </c>
      <c r="S60" s="136">
        <v>13</v>
      </c>
      <c r="T60" s="136">
        <v>8.5</v>
      </c>
      <c r="U60" s="136">
        <v>15</v>
      </c>
      <c r="V60" s="136">
        <v>45.5</v>
      </c>
      <c r="W60" s="136">
        <v>40</v>
      </c>
      <c r="X60" s="136">
        <v>35</v>
      </c>
    </row>
    <row r="61" spans="1:24" ht="13.5" customHeight="1">
      <c r="A61" s="152"/>
      <c r="B61" s="152"/>
      <c r="C61" s="152"/>
      <c r="D61" s="152"/>
      <c r="E61" s="130" t="s">
        <v>888</v>
      </c>
      <c r="F61" s="131"/>
      <c r="G61" s="131"/>
      <c r="H61" s="131"/>
      <c r="I61" s="131"/>
      <c r="J61" s="135">
        <v>25.65</v>
      </c>
      <c r="K61" s="135">
        <v>16.05</v>
      </c>
      <c r="L61" s="135">
        <v>10.199999999999999</v>
      </c>
      <c r="M61" s="135">
        <v>26.25</v>
      </c>
      <c r="N61" s="133">
        <v>26.14</v>
      </c>
      <c r="O61" s="133">
        <v>15.3</v>
      </c>
      <c r="P61" s="133">
        <v>11.06</v>
      </c>
      <c r="Q61" s="133">
        <v>26.36</v>
      </c>
      <c r="R61" s="130">
        <v>2</v>
      </c>
      <c r="S61" s="136">
        <v>13</v>
      </c>
      <c r="T61" s="136">
        <v>10</v>
      </c>
      <c r="U61" s="136">
        <v>15</v>
      </c>
      <c r="V61" s="136">
        <v>54</v>
      </c>
      <c r="W61" s="136">
        <v>40</v>
      </c>
      <c r="X61" s="136">
        <v>35</v>
      </c>
    </row>
    <row r="62" spans="1:24" ht="13.5" customHeight="1">
      <c r="A62" s="144"/>
      <c r="B62" s="144"/>
      <c r="C62" s="144"/>
      <c r="D62" s="144"/>
      <c r="E62" s="130" t="s">
        <v>889</v>
      </c>
      <c r="F62" s="131"/>
      <c r="G62" s="131"/>
      <c r="H62" s="131"/>
      <c r="I62" s="131"/>
      <c r="J62" s="135">
        <v>25.65</v>
      </c>
      <c r="K62" s="135">
        <v>16.05</v>
      </c>
      <c r="L62" s="135">
        <v>10.199999999999999</v>
      </c>
      <c r="M62" s="135">
        <v>26.25</v>
      </c>
      <c r="N62" s="133">
        <v>26.54</v>
      </c>
      <c r="O62" s="133">
        <v>15.7</v>
      </c>
      <c r="P62" s="133">
        <v>11.06</v>
      </c>
      <c r="Q62" s="133">
        <v>26.76</v>
      </c>
      <c r="R62" s="130">
        <v>2</v>
      </c>
      <c r="S62" s="136">
        <v>13</v>
      </c>
      <c r="T62" s="136">
        <v>10</v>
      </c>
      <c r="U62" s="136">
        <v>15</v>
      </c>
      <c r="V62" s="136">
        <v>54</v>
      </c>
      <c r="W62" s="136">
        <v>40</v>
      </c>
      <c r="X62" s="136">
        <v>35</v>
      </c>
    </row>
    <row r="63" spans="1:24" ht="13.5" customHeight="1">
      <c r="A63" s="151" t="s">
        <v>890</v>
      </c>
      <c r="B63" s="154" t="s">
        <v>891</v>
      </c>
      <c r="C63" s="151" t="s">
        <v>876</v>
      </c>
      <c r="D63" s="151" t="s">
        <v>856</v>
      </c>
      <c r="E63" s="130" t="s">
        <v>884</v>
      </c>
      <c r="F63" s="131"/>
      <c r="G63" s="131"/>
      <c r="H63" s="131"/>
      <c r="I63" s="131"/>
      <c r="J63" s="135"/>
      <c r="K63" s="135"/>
      <c r="L63" s="135"/>
      <c r="M63" s="135"/>
      <c r="N63" s="133">
        <v>14.74</v>
      </c>
      <c r="O63" s="133">
        <v>9.2100000000000009</v>
      </c>
      <c r="P63" s="133">
        <v>5.73</v>
      </c>
      <c r="Q63" s="133">
        <v>14.94</v>
      </c>
      <c r="R63" s="130">
        <v>2</v>
      </c>
      <c r="S63" s="136">
        <v>13</v>
      </c>
      <c r="T63" s="136">
        <v>6.5</v>
      </c>
      <c r="U63" s="136">
        <v>15</v>
      </c>
      <c r="V63" s="136">
        <v>40</v>
      </c>
      <c r="W63" s="136">
        <v>35</v>
      </c>
      <c r="X63" s="136">
        <v>35</v>
      </c>
    </row>
    <row r="64" spans="1:24" ht="13.5" customHeight="1">
      <c r="A64" s="152"/>
      <c r="B64" s="152"/>
      <c r="C64" s="152"/>
      <c r="D64" s="152"/>
      <c r="E64" s="130" t="s">
        <v>885</v>
      </c>
      <c r="F64" s="131"/>
      <c r="G64" s="131"/>
      <c r="H64" s="131"/>
      <c r="I64" s="131"/>
      <c r="J64" s="135"/>
      <c r="K64" s="135"/>
      <c r="L64" s="135"/>
      <c r="M64" s="135"/>
      <c r="N64" s="133">
        <v>14.98</v>
      </c>
      <c r="O64" s="133">
        <v>9.4499999999999993</v>
      </c>
      <c r="P64" s="133">
        <v>5.73</v>
      </c>
      <c r="Q64" s="133">
        <v>15.18</v>
      </c>
      <c r="R64" s="130">
        <v>2</v>
      </c>
      <c r="S64" s="136">
        <v>13</v>
      </c>
      <c r="T64" s="136">
        <v>6.5</v>
      </c>
      <c r="U64" s="136">
        <v>15</v>
      </c>
      <c r="V64" s="136">
        <v>40</v>
      </c>
      <c r="W64" s="136">
        <v>35</v>
      </c>
      <c r="X64" s="136">
        <v>35</v>
      </c>
    </row>
    <row r="65" spans="1:24" ht="13.5" customHeight="1">
      <c r="A65" s="152"/>
      <c r="B65" s="152"/>
      <c r="C65" s="152"/>
      <c r="D65" s="152"/>
      <c r="E65" s="130" t="s">
        <v>886</v>
      </c>
      <c r="F65" s="131"/>
      <c r="G65" s="131"/>
      <c r="H65" s="131"/>
      <c r="I65" s="131"/>
      <c r="J65" s="135"/>
      <c r="K65" s="135"/>
      <c r="L65" s="135"/>
      <c r="M65" s="135"/>
      <c r="N65" s="133">
        <v>16.14</v>
      </c>
      <c r="O65" s="133">
        <v>10.61</v>
      </c>
      <c r="P65" s="133">
        <v>5.73</v>
      </c>
      <c r="Q65" s="133">
        <v>16.34</v>
      </c>
      <c r="R65" s="130">
        <v>2</v>
      </c>
      <c r="S65" s="136">
        <v>13</v>
      </c>
      <c r="T65" s="136">
        <v>7.5</v>
      </c>
      <c r="U65" s="136">
        <v>15</v>
      </c>
      <c r="V65" s="136">
        <v>40</v>
      </c>
      <c r="W65" s="136">
        <v>40</v>
      </c>
      <c r="X65" s="136">
        <v>35</v>
      </c>
    </row>
    <row r="66" spans="1:24" ht="13.5" customHeight="1">
      <c r="A66" s="152"/>
      <c r="B66" s="152"/>
      <c r="C66" s="152"/>
      <c r="D66" s="152"/>
      <c r="E66" s="130" t="s">
        <v>887</v>
      </c>
      <c r="F66" s="131"/>
      <c r="G66" s="131"/>
      <c r="H66" s="131"/>
      <c r="I66" s="131"/>
      <c r="J66" s="135"/>
      <c r="K66" s="135"/>
      <c r="L66" s="135"/>
      <c r="M66" s="135"/>
      <c r="N66" s="133">
        <v>24.08</v>
      </c>
      <c r="O66" s="133">
        <v>13.02</v>
      </c>
      <c r="P66" s="133">
        <v>11.26</v>
      </c>
      <c r="Q66" s="133">
        <v>24.28</v>
      </c>
      <c r="R66" s="130">
        <v>2</v>
      </c>
      <c r="S66" s="136">
        <v>13</v>
      </c>
      <c r="T66" s="136">
        <v>8.5</v>
      </c>
      <c r="U66" s="136">
        <v>15</v>
      </c>
      <c r="V66" s="136">
        <v>45.5</v>
      </c>
      <c r="W66" s="136">
        <v>40</v>
      </c>
      <c r="X66" s="136">
        <v>35</v>
      </c>
    </row>
    <row r="67" spans="1:24" ht="13.5" customHeight="1">
      <c r="A67" s="152"/>
      <c r="B67" s="152"/>
      <c r="C67" s="152"/>
      <c r="D67" s="152"/>
      <c r="E67" s="130" t="s">
        <v>888</v>
      </c>
      <c r="F67" s="131"/>
      <c r="G67" s="131"/>
      <c r="H67" s="131"/>
      <c r="I67" s="131"/>
      <c r="J67" s="135"/>
      <c r="K67" s="135"/>
      <c r="L67" s="135"/>
      <c r="M67" s="135"/>
      <c r="N67" s="133">
        <v>26.36</v>
      </c>
      <c r="O67" s="133">
        <v>15.3</v>
      </c>
      <c r="P67" s="133">
        <v>11.26</v>
      </c>
      <c r="Q67" s="133">
        <v>26.56</v>
      </c>
      <c r="R67" s="130">
        <v>2</v>
      </c>
      <c r="S67" s="136">
        <v>13</v>
      </c>
      <c r="T67" s="136">
        <v>10</v>
      </c>
      <c r="U67" s="136">
        <v>15</v>
      </c>
      <c r="V67" s="136">
        <v>54</v>
      </c>
      <c r="W67" s="136">
        <v>40</v>
      </c>
      <c r="X67" s="136">
        <v>35</v>
      </c>
    </row>
    <row r="68" spans="1:24" ht="13.5" customHeight="1">
      <c r="A68" s="144"/>
      <c r="B68" s="144"/>
      <c r="C68" s="144"/>
      <c r="D68" s="144"/>
      <c r="E68" s="130" t="s">
        <v>889</v>
      </c>
      <c r="F68" s="131"/>
      <c r="G68" s="131"/>
      <c r="H68" s="131"/>
      <c r="I68" s="131"/>
      <c r="J68" s="135"/>
      <c r="K68" s="135"/>
      <c r="L68" s="135"/>
      <c r="M68" s="135"/>
      <c r="N68" s="133">
        <v>26.76</v>
      </c>
      <c r="O68" s="133">
        <v>15.7</v>
      </c>
      <c r="P68" s="133">
        <v>11.26</v>
      </c>
      <c r="Q68" s="133">
        <v>26.96</v>
      </c>
      <c r="R68" s="130">
        <v>2</v>
      </c>
      <c r="S68" s="136">
        <v>13</v>
      </c>
      <c r="T68" s="136">
        <v>10</v>
      </c>
      <c r="U68" s="136">
        <v>15</v>
      </c>
      <c r="V68" s="136">
        <v>54</v>
      </c>
      <c r="W68" s="136">
        <v>40</v>
      </c>
      <c r="X68" s="136">
        <v>35</v>
      </c>
    </row>
    <row r="69" spans="1:24" ht="13.5" customHeight="1">
      <c r="A69" s="151" t="s">
        <v>890</v>
      </c>
      <c r="B69" s="154" t="s">
        <v>892</v>
      </c>
      <c r="C69" s="151" t="s">
        <v>883</v>
      </c>
      <c r="D69" s="151" t="s">
        <v>856</v>
      </c>
      <c r="E69" s="130" t="s">
        <v>884</v>
      </c>
      <c r="F69" s="131"/>
      <c r="G69" s="131"/>
      <c r="H69" s="131"/>
      <c r="I69" s="131"/>
      <c r="J69" s="132">
        <v>16.68</v>
      </c>
      <c r="K69" s="132">
        <v>12.08</v>
      </c>
      <c r="L69" s="132">
        <v>4.8</v>
      </c>
      <c r="M69" s="132">
        <v>16.88</v>
      </c>
      <c r="N69" s="133">
        <v>18.850000000000001</v>
      </c>
      <c r="O69" s="133">
        <v>13.67</v>
      </c>
      <c r="P69" s="133">
        <v>5.28</v>
      </c>
      <c r="Q69" s="133">
        <f t="shared" ref="Q69:Q86" si="8">O69+P69</f>
        <v>18.95</v>
      </c>
      <c r="R69" s="130">
        <v>2</v>
      </c>
      <c r="S69" s="136">
        <v>13</v>
      </c>
      <c r="T69" s="136">
        <v>7.5</v>
      </c>
      <c r="U69" s="136">
        <v>15</v>
      </c>
      <c r="V69" s="136">
        <v>40</v>
      </c>
      <c r="W69" s="136">
        <v>40</v>
      </c>
      <c r="X69" s="136">
        <v>35</v>
      </c>
    </row>
    <row r="70" spans="1:24" ht="13.5" customHeight="1">
      <c r="A70" s="152"/>
      <c r="B70" s="152"/>
      <c r="C70" s="152"/>
      <c r="D70" s="152"/>
      <c r="E70" s="130" t="s">
        <v>885</v>
      </c>
      <c r="F70" s="131"/>
      <c r="G70" s="131"/>
      <c r="H70" s="131"/>
      <c r="I70" s="131"/>
      <c r="J70" s="132">
        <v>17.2</v>
      </c>
      <c r="K70" s="132">
        <v>12.6</v>
      </c>
      <c r="L70" s="132">
        <v>4.8</v>
      </c>
      <c r="M70" s="132">
        <v>17.399999999999999</v>
      </c>
      <c r="N70" s="133">
        <v>17.37</v>
      </c>
      <c r="O70" s="133">
        <v>12.19</v>
      </c>
      <c r="P70" s="133">
        <v>5.28</v>
      </c>
      <c r="Q70" s="133">
        <f t="shared" si="8"/>
        <v>17.47</v>
      </c>
      <c r="R70" s="130">
        <v>2</v>
      </c>
      <c r="S70" s="136">
        <v>13</v>
      </c>
      <c r="T70" s="136">
        <v>7.5</v>
      </c>
      <c r="U70" s="136">
        <v>15</v>
      </c>
      <c r="V70" s="136">
        <v>40</v>
      </c>
      <c r="W70" s="136">
        <v>40</v>
      </c>
      <c r="X70" s="136">
        <v>35</v>
      </c>
    </row>
    <row r="71" spans="1:24" ht="13.5" customHeight="1">
      <c r="A71" s="152"/>
      <c r="B71" s="152"/>
      <c r="C71" s="152"/>
      <c r="D71" s="152"/>
      <c r="E71" s="130" t="s">
        <v>886</v>
      </c>
      <c r="F71" s="131"/>
      <c r="G71" s="131"/>
      <c r="H71" s="131"/>
      <c r="I71" s="131"/>
      <c r="J71" s="132">
        <v>18.86</v>
      </c>
      <c r="K71" s="132">
        <v>14.26</v>
      </c>
      <c r="L71" s="132">
        <v>4.8</v>
      </c>
      <c r="M71" s="132">
        <v>19.059999999999999</v>
      </c>
      <c r="N71" s="133">
        <v>21.26</v>
      </c>
      <c r="O71" s="133">
        <v>16.079999999999998</v>
      </c>
      <c r="P71" s="133">
        <v>5.28</v>
      </c>
      <c r="Q71" s="133">
        <f t="shared" si="8"/>
        <v>21.36</v>
      </c>
      <c r="R71" s="130">
        <v>2</v>
      </c>
      <c r="S71" s="136">
        <v>13</v>
      </c>
      <c r="T71" s="136">
        <v>8.5</v>
      </c>
      <c r="U71" s="136">
        <v>15</v>
      </c>
      <c r="V71" s="136">
        <v>45.5</v>
      </c>
      <c r="W71" s="136">
        <v>40</v>
      </c>
      <c r="X71" s="136">
        <v>35</v>
      </c>
    </row>
    <row r="72" spans="1:24" ht="13.5" customHeight="1">
      <c r="A72" s="152"/>
      <c r="B72" s="152"/>
      <c r="C72" s="152"/>
      <c r="D72" s="152"/>
      <c r="E72" s="130" t="s">
        <v>887</v>
      </c>
      <c r="F72" s="131"/>
      <c r="G72" s="131"/>
      <c r="H72" s="131"/>
      <c r="I72" s="131"/>
      <c r="J72" s="132">
        <v>27.62</v>
      </c>
      <c r="K72" s="132">
        <v>18.420000000000002</v>
      </c>
      <c r="L72" s="132">
        <v>9.6</v>
      </c>
      <c r="M72" s="132">
        <v>28.02</v>
      </c>
      <c r="N72" s="133">
        <v>31.3</v>
      </c>
      <c r="O72" s="133">
        <v>20.94</v>
      </c>
      <c r="P72" s="133">
        <v>10.57</v>
      </c>
      <c r="Q72" s="133">
        <f t="shared" si="8"/>
        <v>31.51</v>
      </c>
      <c r="R72" s="130">
        <v>2</v>
      </c>
      <c r="S72" s="136">
        <v>13</v>
      </c>
      <c r="T72" s="136">
        <v>9.5</v>
      </c>
      <c r="U72" s="136">
        <v>15</v>
      </c>
      <c r="V72" s="136">
        <v>51</v>
      </c>
      <c r="W72" s="136">
        <v>40</v>
      </c>
      <c r="X72" s="136">
        <v>35</v>
      </c>
    </row>
    <row r="73" spans="1:24" ht="13.5" customHeight="1">
      <c r="A73" s="152"/>
      <c r="B73" s="152"/>
      <c r="C73" s="152"/>
      <c r="D73" s="152"/>
      <c r="E73" s="130" t="s">
        <v>888</v>
      </c>
      <c r="F73" s="131"/>
      <c r="G73" s="131"/>
      <c r="H73" s="131"/>
      <c r="I73" s="131"/>
      <c r="J73" s="132">
        <v>30.43</v>
      </c>
      <c r="K73" s="132">
        <v>21.23</v>
      </c>
      <c r="L73" s="132">
        <v>9.6</v>
      </c>
      <c r="M73" s="132">
        <v>30.83</v>
      </c>
      <c r="N73" s="133">
        <v>34.270000000000003</v>
      </c>
      <c r="O73" s="133">
        <v>23.91</v>
      </c>
      <c r="P73" s="133">
        <v>10.57</v>
      </c>
      <c r="Q73" s="133">
        <f t="shared" si="8"/>
        <v>34.479999999999997</v>
      </c>
      <c r="R73" s="130">
        <v>2</v>
      </c>
      <c r="S73" s="136">
        <v>13</v>
      </c>
      <c r="T73" s="136">
        <v>11</v>
      </c>
      <c r="U73" s="136">
        <v>15</v>
      </c>
      <c r="V73" s="136">
        <v>58.5</v>
      </c>
      <c r="W73" s="136">
        <v>40</v>
      </c>
      <c r="X73" s="136">
        <v>35</v>
      </c>
    </row>
    <row r="74" spans="1:24" ht="13.5" customHeight="1">
      <c r="A74" s="144"/>
      <c r="B74" s="144"/>
      <c r="C74" s="144"/>
      <c r="D74" s="144"/>
      <c r="E74" s="130" t="s">
        <v>889</v>
      </c>
      <c r="F74" s="131"/>
      <c r="G74" s="131"/>
      <c r="H74" s="131"/>
      <c r="I74" s="131"/>
      <c r="J74" s="132">
        <v>30.23</v>
      </c>
      <c r="K74" s="132">
        <v>21.03</v>
      </c>
      <c r="L74" s="132">
        <v>9.6</v>
      </c>
      <c r="M74" s="132">
        <v>30.63</v>
      </c>
      <c r="N74" s="133">
        <v>34.799999999999997</v>
      </c>
      <c r="O74" s="133">
        <v>24.44</v>
      </c>
      <c r="P74" s="133">
        <v>10.57</v>
      </c>
      <c r="Q74" s="133">
        <f t="shared" si="8"/>
        <v>35.01</v>
      </c>
      <c r="R74" s="130">
        <v>2</v>
      </c>
      <c r="S74" s="136">
        <v>13</v>
      </c>
      <c r="T74" s="136">
        <v>11</v>
      </c>
      <c r="U74" s="136">
        <v>15</v>
      </c>
      <c r="V74" s="136">
        <v>58.5</v>
      </c>
      <c r="W74" s="136">
        <v>40</v>
      </c>
      <c r="X74" s="136">
        <v>35</v>
      </c>
    </row>
    <row r="75" spans="1:24" ht="13.5" customHeight="1">
      <c r="A75" s="151" t="s">
        <v>890</v>
      </c>
      <c r="B75" s="154" t="s">
        <v>892</v>
      </c>
      <c r="C75" s="151" t="s">
        <v>870</v>
      </c>
      <c r="D75" s="151" t="s">
        <v>856</v>
      </c>
      <c r="E75" s="130" t="s">
        <v>884</v>
      </c>
      <c r="F75" s="131"/>
      <c r="G75" s="131"/>
      <c r="H75" s="131"/>
      <c r="I75" s="131"/>
      <c r="J75" s="135">
        <v>16.95</v>
      </c>
      <c r="K75" s="135">
        <v>12.15</v>
      </c>
      <c r="L75" s="135">
        <v>5.0999999999999996</v>
      </c>
      <c r="M75" s="135">
        <v>17.25</v>
      </c>
      <c r="N75" s="133">
        <v>18.350000000000001</v>
      </c>
      <c r="O75" s="133">
        <v>12.93</v>
      </c>
      <c r="P75" s="133">
        <v>5.53</v>
      </c>
      <c r="Q75" s="133">
        <f t="shared" si="8"/>
        <v>18.46</v>
      </c>
      <c r="R75" s="130">
        <v>2</v>
      </c>
      <c r="S75" s="136">
        <v>13</v>
      </c>
      <c r="T75" s="136">
        <v>7.5</v>
      </c>
      <c r="U75" s="136">
        <v>15</v>
      </c>
      <c r="V75" s="136">
        <v>40</v>
      </c>
      <c r="W75" s="136">
        <v>40</v>
      </c>
      <c r="X75" s="136">
        <v>35</v>
      </c>
    </row>
    <row r="76" spans="1:24" ht="13.5" customHeight="1">
      <c r="A76" s="152"/>
      <c r="B76" s="152"/>
      <c r="C76" s="152"/>
      <c r="D76" s="152"/>
      <c r="E76" s="130" t="s">
        <v>885</v>
      </c>
      <c r="F76" s="131"/>
      <c r="G76" s="131"/>
      <c r="H76" s="131"/>
      <c r="I76" s="131"/>
      <c r="J76" s="135">
        <v>17.5</v>
      </c>
      <c r="K76" s="135">
        <v>12.7</v>
      </c>
      <c r="L76" s="135">
        <v>5.0999999999999996</v>
      </c>
      <c r="M76" s="135">
        <v>17.8</v>
      </c>
      <c r="N76" s="133">
        <v>18.8</v>
      </c>
      <c r="O76" s="133">
        <v>13.38</v>
      </c>
      <c r="P76" s="133">
        <v>5.53</v>
      </c>
      <c r="Q76" s="133">
        <f t="shared" si="8"/>
        <v>18.91</v>
      </c>
      <c r="R76" s="130">
        <v>2</v>
      </c>
      <c r="S76" s="136">
        <v>13</v>
      </c>
      <c r="T76" s="136">
        <v>7.5</v>
      </c>
      <c r="U76" s="136">
        <v>15</v>
      </c>
      <c r="V76" s="136">
        <v>40</v>
      </c>
      <c r="W76" s="136">
        <v>40</v>
      </c>
      <c r="X76" s="136">
        <v>35</v>
      </c>
    </row>
    <row r="77" spans="1:24" ht="13.5" customHeight="1">
      <c r="A77" s="152"/>
      <c r="B77" s="152"/>
      <c r="C77" s="152"/>
      <c r="D77" s="152"/>
      <c r="E77" s="130" t="s">
        <v>886</v>
      </c>
      <c r="F77" s="131"/>
      <c r="G77" s="131"/>
      <c r="H77" s="131"/>
      <c r="I77" s="131"/>
      <c r="J77" s="135">
        <v>19.16</v>
      </c>
      <c r="K77" s="135">
        <v>14.36</v>
      </c>
      <c r="L77" s="135">
        <v>5.0999999999999996</v>
      </c>
      <c r="M77" s="135">
        <v>19.46</v>
      </c>
      <c r="N77" s="133">
        <v>20.71</v>
      </c>
      <c r="O77" s="133">
        <v>15.29</v>
      </c>
      <c r="P77" s="133">
        <v>5.53</v>
      </c>
      <c r="Q77" s="133">
        <f t="shared" si="8"/>
        <v>20.82</v>
      </c>
      <c r="R77" s="130">
        <v>2</v>
      </c>
      <c r="S77" s="136">
        <v>13</v>
      </c>
      <c r="T77" s="136">
        <v>8.5</v>
      </c>
      <c r="U77" s="136">
        <v>15</v>
      </c>
      <c r="V77" s="136">
        <v>45.5</v>
      </c>
      <c r="W77" s="136">
        <v>40</v>
      </c>
      <c r="X77" s="136">
        <v>35</v>
      </c>
    </row>
    <row r="78" spans="1:24" ht="13.5" customHeight="1">
      <c r="A78" s="152"/>
      <c r="B78" s="152"/>
      <c r="C78" s="152"/>
      <c r="D78" s="152"/>
      <c r="E78" s="130" t="s">
        <v>887</v>
      </c>
      <c r="F78" s="131"/>
      <c r="G78" s="131"/>
      <c r="H78" s="131"/>
      <c r="I78" s="131"/>
      <c r="J78" s="135">
        <v>27.53</v>
      </c>
      <c r="K78" s="135">
        <v>17.93</v>
      </c>
      <c r="L78" s="135">
        <v>10.199999999999999</v>
      </c>
      <c r="M78" s="135">
        <v>28.13</v>
      </c>
      <c r="N78" s="133">
        <v>29.68</v>
      </c>
      <c r="O78" s="133">
        <v>18.84</v>
      </c>
      <c r="P78" s="133">
        <v>11.06</v>
      </c>
      <c r="Q78" s="133">
        <f t="shared" si="8"/>
        <v>29.9</v>
      </c>
      <c r="R78" s="130">
        <v>2</v>
      </c>
      <c r="S78" s="136">
        <v>13</v>
      </c>
      <c r="T78" s="136">
        <v>9.5</v>
      </c>
      <c r="U78" s="136">
        <v>15</v>
      </c>
      <c r="V78" s="136">
        <v>51</v>
      </c>
      <c r="W78" s="136">
        <v>40</v>
      </c>
      <c r="X78" s="136">
        <v>35</v>
      </c>
    </row>
    <row r="79" spans="1:24" ht="13.5" customHeight="1">
      <c r="A79" s="152"/>
      <c r="B79" s="152"/>
      <c r="C79" s="152"/>
      <c r="D79" s="152"/>
      <c r="E79" s="130" t="s">
        <v>888</v>
      </c>
      <c r="F79" s="131"/>
      <c r="G79" s="131"/>
      <c r="H79" s="131"/>
      <c r="I79" s="131"/>
      <c r="J79" s="135">
        <v>30.91</v>
      </c>
      <c r="K79" s="135">
        <v>21.31</v>
      </c>
      <c r="L79" s="135">
        <v>10.199999999999999</v>
      </c>
      <c r="M79" s="135">
        <v>31.51</v>
      </c>
      <c r="N79" s="133">
        <v>33.299999999999997</v>
      </c>
      <c r="O79" s="133">
        <v>22.46</v>
      </c>
      <c r="P79" s="133">
        <v>11.06</v>
      </c>
      <c r="Q79" s="133">
        <f t="shared" si="8"/>
        <v>33.520000000000003</v>
      </c>
      <c r="R79" s="130">
        <v>2</v>
      </c>
      <c r="S79" s="136">
        <v>13</v>
      </c>
      <c r="T79" s="136">
        <v>11</v>
      </c>
      <c r="U79" s="136">
        <v>15</v>
      </c>
      <c r="V79" s="136">
        <v>58.5</v>
      </c>
      <c r="W79" s="136">
        <v>40</v>
      </c>
      <c r="X79" s="136">
        <v>35</v>
      </c>
    </row>
    <row r="80" spans="1:24" ht="13.5" customHeight="1">
      <c r="A80" s="144"/>
      <c r="B80" s="144"/>
      <c r="C80" s="144"/>
      <c r="D80" s="144"/>
      <c r="E80" s="130" t="s">
        <v>889</v>
      </c>
      <c r="F80" s="131"/>
      <c r="G80" s="131"/>
      <c r="H80" s="131"/>
      <c r="I80" s="131"/>
      <c r="J80" s="135">
        <v>30.71</v>
      </c>
      <c r="K80" s="135">
        <v>21.11</v>
      </c>
      <c r="L80" s="135">
        <v>10.199999999999999</v>
      </c>
      <c r="M80" s="135">
        <v>31.31</v>
      </c>
      <c r="N80" s="133">
        <v>33.78</v>
      </c>
      <c r="O80" s="133">
        <v>22.94</v>
      </c>
      <c r="P80" s="133">
        <v>11.06</v>
      </c>
      <c r="Q80" s="133">
        <f t="shared" si="8"/>
        <v>34</v>
      </c>
      <c r="R80" s="130">
        <v>2</v>
      </c>
      <c r="S80" s="136">
        <v>13</v>
      </c>
      <c r="T80" s="136">
        <v>11</v>
      </c>
      <c r="U80" s="136">
        <v>15</v>
      </c>
      <c r="V80" s="136">
        <v>58.5</v>
      </c>
      <c r="W80" s="136">
        <v>40</v>
      </c>
      <c r="X80" s="136">
        <v>35</v>
      </c>
    </row>
    <row r="81" spans="1:24" ht="13.5" customHeight="1">
      <c r="A81" s="151" t="s">
        <v>890</v>
      </c>
      <c r="B81" s="154" t="s">
        <v>892</v>
      </c>
      <c r="C81" s="151" t="s">
        <v>876</v>
      </c>
      <c r="D81" s="151" t="s">
        <v>856</v>
      </c>
      <c r="E81" s="130" t="s">
        <v>884</v>
      </c>
      <c r="F81" s="131"/>
      <c r="G81" s="131"/>
      <c r="H81" s="131"/>
      <c r="I81" s="131"/>
      <c r="J81" s="135"/>
      <c r="K81" s="135"/>
      <c r="L81" s="135"/>
      <c r="M81" s="135"/>
      <c r="N81" s="133">
        <v>18.46</v>
      </c>
      <c r="O81" s="133">
        <v>12.93</v>
      </c>
      <c r="P81" s="133">
        <v>5.73</v>
      </c>
      <c r="Q81" s="133">
        <f t="shared" si="8"/>
        <v>18.66</v>
      </c>
      <c r="R81" s="130">
        <v>2</v>
      </c>
      <c r="S81" s="136">
        <v>13</v>
      </c>
      <c r="T81" s="136">
        <v>7.5</v>
      </c>
      <c r="U81" s="136">
        <v>15</v>
      </c>
      <c r="V81" s="136">
        <v>40</v>
      </c>
      <c r="W81" s="136">
        <v>40</v>
      </c>
      <c r="X81" s="136">
        <v>35</v>
      </c>
    </row>
    <row r="82" spans="1:24" ht="13.5" customHeight="1">
      <c r="A82" s="152"/>
      <c r="B82" s="152"/>
      <c r="C82" s="152"/>
      <c r="D82" s="152"/>
      <c r="E82" s="130" t="s">
        <v>885</v>
      </c>
      <c r="F82" s="131"/>
      <c r="G82" s="131"/>
      <c r="H82" s="131"/>
      <c r="I82" s="131"/>
      <c r="J82" s="135"/>
      <c r="K82" s="135"/>
      <c r="L82" s="135"/>
      <c r="M82" s="135"/>
      <c r="N82" s="133">
        <v>18.91</v>
      </c>
      <c r="O82" s="133">
        <v>13.38</v>
      </c>
      <c r="P82" s="133">
        <v>5.73</v>
      </c>
      <c r="Q82" s="133">
        <f t="shared" si="8"/>
        <v>19.11</v>
      </c>
      <c r="R82" s="130">
        <v>2</v>
      </c>
      <c r="S82" s="136">
        <v>13</v>
      </c>
      <c r="T82" s="136">
        <v>7.5</v>
      </c>
      <c r="U82" s="136">
        <v>15</v>
      </c>
      <c r="V82" s="136">
        <v>40</v>
      </c>
      <c r="W82" s="136">
        <v>40</v>
      </c>
      <c r="X82" s="136">
        <v>35</v>
      </c>
    </row>
    <row r="83" spans="1:24" ht="13.5" customHeight="1">
      <c r="A83" s="152"/>
      <c r="B83" s="152"/>
      <c r="C83" s="152"/>
      <c r="D83" s="152"/>
      <c r="E83" s="130" t="s">
        <v>886</v>
      </c>
      <c r="F83" s="131"/>
      <c r="G83" s="131"/>
      <c r="H83" s="131"/>
      <c r="I83" s="131"/>
      <c r="J83" s="135"/>
      <c r="K83" s="135"/>
      <c r="L83" s="135"/>
      <c r="M83" s="135"/>
      <c r="N83" s="133">
        <v>20.82</v>
      </c>
      <c r="O83" s="133">
        <v>15.29</v>
      </c>
      <c r="P83" s="133">
        <v>5.73</v>
      </c>
      <c r="Q83" s="133">
        <f t="shared" si="8"/>
        <v>21.02</v>
      </c>
      <c r="R83" s="130">
        <v>2</v>
      </c>
      <c r="S83" s="136">
        <v>13</v>
      </c>
      <c r="T83" s="136">
        <v>8.5</v>
      </c>
      <c r="U83" s="136">
        <v>15</v>
      </c>
      <c r="V83" s="136">
        <v>45.5</v>
      </c>
      <c r="W83" s="136">
        <v>40</v>
      </c>
      <c r="X83" s="136">
        <v>35</v>
      </c>
    </row>
    <row r="84" spans="1:24" ht="13.5" customHeight="1">
      <c r="A84" s="152"/>
      <c r="B84" s="152"/>
      <c r="C84" s="152"/>
      <c r="D84" s="152"/>
      <c r="E84" s="130" t="s">
        <v>887</v>
      </c>
      <c r="F84" s="131"/>
      <c r="G84" s="131"/>
      <c r="H84" s="131"/>
      <c r="I84" s="131"/>
      <c r="J84" s="135"/>
      <c r="K84" s="135"/>
      <c r="L84" s="135"/>
      <c r="M84" s="135"/>
      <c r="N84" s="133">
        <v>29.9</v>
      </c>
      <c r="O84" s="133">
        <v>18.84</v>
      </c>
      <c r="P84" s="133">
        <v>11.46</v>
      </c>
      <c r="Q84" s="133">
        <f t="shared" si="8"/>
        <v>30.3</v>
      </c>
      <c r="R84" s="130">
        <v>2</v>
      </c>
      <c r="S84" s="136">
        <v>13</v>
      </c>
      <c r="T84" s="136">
        <v>9.5</v>
      </c>
      <c r="U84" s="136">
        <v>15</v>
      </c>
      <c r="V84" s="136">
        <v>51</v>
      </c>
      <c r="W84" s="136">
        <v>40</v>
      </c>
      <c r="X84" s="136">
        <v>35</v>
      </c>
    </row>
    <row r="85" spans="1:24" ht="13.5" customHeight="1">
      <c r="A85" s="152"/>
      <c r="B85" s="152"/>
      <c r="C85" s="152"/>
      <c r="D85" s="152"/>
      <c r="E85" s="130" t="s">
        <v>888</v>
      </c>
      <c r="F85" s="131"/>
      <c r="G85" s="131"/>
      <c r="H85" s="131"/>
      <c r="I85" s="131"/>
      <c r="J85" s="135"/>
      <c r="K85" s="135"/>
      <c r="L85" s="135"/>
      <c r="M85" s="135"/>
      <c r="N85" s="133">
        <v>33.520000000000003</v>
      </c>
      <c r="O85" s="133">
        <v>22.46</v>
      </c>
      <c r="P85" s="133">
        <v>11.46</v>
      </c>
      <c r="Q85" s="133">
        <f t="shared" si="8"/>
        <v>33.92</v>
      </c>
      <c r="R85" s="130">
        <v>2</v>
      </c>
      <c r="S85" s="136">
        <v>13</v>
      </c>
      <c r="T85" s="136">
        <v>11</v>
      </c>
      <c r="U85" s="136">
        <v>15</v>
      </c>
      <c r="V85" s="136">
        <v>58.5</v>
      </c>
      <c r="W85" s="136">
        <v>40</v>
      </c>
      <c r="X85" s="136">
        <v>35</v>
      </c>
    </row>
    <row r="86" spans="1:24" ht="13.5" customHeight="1">
      <c r="A86" s="144"/>
      <c r="B86" s="144"/>
      <c r="C86" s="144"/>
      <c r="D86" s="144"/>
      <c r="E86" s="130" t="s">
        <v>889</v>
      </c>
      <c r="F86" s="131"/>
      <c r="G86" s="131"/>
      <c r="H86" s="131"/>
      <c r="I86" s="131"/>
      <c r="J86" s="135"/>
      <c r="K86" s="135"/>
      <c r="L86" s="135"/>
      <c r="M86" s="135"/>
      <c r="N86" s="133">
        <v>34</v>
      </c>
      <c r="O86" s="133">
        <v>22.94</v>
      </c>
      <c r="P86" s="133">
        <v>11.46</v>
      </c>
      <c r="Q86" s="133">
        <f t="shared" si="8"/>
        <v>34.4</v>
      </c>
      <c r="R86" s="130">
        <v>2</v>
      </c>
      <c r="S86" s="136">
        <v>13</v>
      </c>
      <c r="T86" s="136">
        <v>11</v>
      </c>
      <c r="U86" s="136">
        <v>15</v>
      </c>
      <c r="V86" s="136">
        <v>58.5</v>
      </c>
      <c r="W86" s="136">
        <v>40</v>
      </c>
      <c r="X86" s="136">
        <v>35</v>
      </c>
    </row>
  </sheetData>
  <mergeCells count="84">
    <mergeCell ref="A81:A86"/>
    <mergeCell ref="B81:B86"/>
    <mergeCell ref="C81:C86"/>
    <mergeCell ref="D81:D86"/>
    <mergeCell ref="A69:A74"/>
    <mergeCell ref="B69:B74"/>
    <mergeCell ref="C69:C74"/>
    <mergeCell ref="D69:D74"/>
    <mergeCell ref="A75:A80"/>
    <mergeCell ref="B75:B80"/>
    <mergeCell ref="C75:C80"/>
    <mergeCell ref="D75:D80"/>
    <mergeCell ref="A57:A62"/>
    <mergeCell ref="B57:B62"/>
    <mergeCell ref="C57:C62"/>
    <mergeCell ref="D57:D62"/>
    <mergeCell ref="A63:A68"/>
    <mergeCell ref="B63:B68"/>
    <mergeCell ref="C63:C68"/>
    <mergeCell ref="D63:D68"/>
    <mergeCell ref="A47:A50"/>
    <mergeCell ref="B47:B50"/>
    <mergeCell ref="C47:C50"/>
    <mergeCell ref="D47:D50"/>
    <mergeCell ref="A51:A56"/>
    <mergeCell ref="B51:B56"/>
    <mergeCell ref="C51:C56"/>
    <mergeCell ref="D51:D56"/>
    <mergeCell ref="A39:A42"/>
    <mergeCell ref="B39:B42"/>
    <mergeCell ref="C39:C42"/>
    <mergeCell ref="D39:D42"/>
    <mergeCell ref="A43:A46"/>
    <mergeCell ref="B43:B46"/>
    <mergeCell ref="C43:C46"/>
    <mergeCell ref="D43:D46"/>
    <mergeCell ref="A31:A34"/>
    <mergeCell ref="B31:B34"/>
    <mergeCell ref="C31:C34"/>
    <mergeCell ref="D31:D34"/>
    <mergeCell ref="A35:A38"/>
    <mergeCell ref="B35:B38"/>
    <mergeCell ref="C35:C38"/>
    <mergeCell ref="D35:D38"/>
    <mergeCell ref="A23:A26"/>
    <mergeCell ref="B23:B26"/>
    <mergeCell ref="C23:C26"/>
    <mergeCell ref="D23:D26"/>
    <mergeCell ref="A27:A30"/>
    <mergeCell ref="B27:B30"/>
    <mergeCell ref="C27:C30"/>
    <mergeCell ref="D27:D30"/>
    <mergeCell ref="A15:A18"/>
    <mergeCell ref="B15:B18"/>
    <mergeCell ref="C15:C18"/>
    <mergeCell ref="D15:D18"/>
    <mergeCell ref="A19:A22"/>
    <mergeCell ref="B19:B22"/>
    <mergeCell ref="C19:C22"/>
    <mergeCell ref="D19:D22"/>
    <mergeCell ref="S1:U1"/>
    <mergeCell ref="V1:X1"/>
    <mergeCell ref="A11:A14"/>
    <mergeCell ref="B11:B14"/>
    <mergeCell ref="C11:C14"/>
    <mergeCell ref="D11:D14"/>
    <mergeCell ref="M1:M2"/>
    <mergeCell ref="N1:N2"/>
    <mergeCell ref="O1:O2"/>
    <mergeCell ref="P1:P2"/>
    <mergeCell ref="Q1:Q2"/>
    <mergeCell ref="R1:R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96"/>
  <sheetViews>
    <sheetView topLeftCell="B15" workbookViewId="0">
      <selection activeCell="F1" sqref="F1:G1"/>
    </sheetView>
  </sheetViews>
  <sheetFormatPr defaultRowHeight="15"/>
  <cols>
    <col min="1" max="1" width="18.140625" customWidth="1"/>
    <col min="2" max="3" width="33.140625" customWidth="1"/>
    <col min="4" max="4" width="20.5703125" customWidth="1"/>
    <col min="5" max="5" width="21.5703125" customWidth="1"/>
    <col min="6" max="7" width="24.85546875" customWidth="1"/>
    <col min="8" max="10" width="19.28515625" customWidth="1"/>
    <col min="11" max="11" width="14.28515625" customWidth="1"/>
  </cols>
  <sheetData>
    <row r="1" spans="1:11" ht="30">
      <c r="A1" s="42" t="s">
        <v>244</v>
      </c>
      <c r="B1" s="43" t="s">
        <v>18</v>
      </c>
      <c r="C1" s="44" t="s">
        <v>41</v>
      </c>
      <c r="D1" s="43" t="s">
        <v>3</v>
      </c>
      <c r="E1" s="43" t="s">
        <v>20</v>
      </c>
      <c r="F1" s="43" t="s">
        <v>70</v>
      </c>
      <c r="G1" s="43" t="s">
        <v>811</v>
      </c>
      <c r="H1" s="43" t="s">
        <v>51</v>
      </c>
      <c r="I1" s="43" t="s">
        <v>700</v>
      </c>
      <c r="J1" s="43" t="s">
        <v>707</v>
      </c>
      <c r="K1" s="43" t="s">
        <v>52</v>
      </c>
    </row>
    <row r="2" spans="1:11">
      <c r="A2" s="38" t="s">
        <v>174</v>
      </c>
      <c r="B2" s="38" t="s">
        <v>79</v>
      </c>
      <c r="C2" s="38" t="s">
        <v>155</v>
      </c>
      <c r="F2" s="3" t="s">
        <v>289</v>
      </c>
      <c r="G2" s="3" t="s">
        <v>146</v>
      </c>
      <c r="K2" s="3" t="s">
        <v>656</v>
      </c>
    </row>
    <row r="3" spans="1:11">
      <c r="A3" s="38" t="s">
        <v>170</v>
      </c>
      <c r="B3" s="38" t="s">
        <v>80</v>
      </c>
      <c r="C3" s="38" t="s">
        <v>238</v>
      </c>
      <c r="D3" t="s">
        <v>330</v>
      </c>
      <c r="E3" t="s">
        <v>326</v>
      </c>
      <c r="F3" s="3" t="s">
        <v>290</v>
      </c>
      <c r="G3" s="3" t="s">
        <v>145</v>
      </c>
      <c r="H3" s="3" t="s">
        <v>585</v>
      </c>
      <c r="I3" t="s">
        <v>701</v>
      </c>
      <c r="J3" t="s">
        <v>708</v>
      </c>
      <c r="K3" s="3" t="s">
        <v>594</v>
      </c>
    </row>
    <row r="4" spans="1:11">
      <c r="A4" s="38" t="s">
        <v>81</v>
      </c>
      <c r="B4" s="38" t="s">
        <v>81</v>
      </c>
      <c r="C4" s="38" t="s">
        <v>238</v>
      </c>
      <c r="D4" t="s">
        <v>327</v>
      </c>
      <c r="E4" t="s">
        <v>325</v>
      </c>
      <c r="F4" s="3" t="s">
        <v>291</v>
      </c>
      <c r="G4" s="3" t="s">
        <v>132</v>
      </c>
      <c r="H4" s="3" t="s">
        <v>586</v>
      </c>
      <c r="I4" s="3" t="s">
        <v>702</v>
      </c>
      <c r="J4" s="3" t="s">
        <v>709</v>
      </c>
      <c r="K4" s="3" t="s">
        <v>595</v>
      </c>
    </row>
    <row r="5" spans="1:11">
      <c r="A5" s="38" t="s">
        <v>177</v>
      </c>
      <c r="B5" s="38" t="s">
        <v>84</v>
      </c>
      <c r="C5" s="38" t="s">
        <v>84</v>
      </c>
      <c r="D5" s="3" t="s">
        <v>331</v>
      </c>
      <c r="E5" t="s">
        <v>729</v>
      </c>
      <c r="F5" s="3" t="s">
        <v>292</v>
      </c>
      <c r="G5" s="3" t="s">
        <v>147</v>
      </c>
      <c r="H5" s="3" t="s">
        <v>587</v>
      </c>
      <c r="I5" s="3" t="s">
        <v>703</v>
      </c>
      <c r="J5" s="3" t="s">
        <v>710</v>
      </c>
      <c r="K5" s="3" t="s">
        <v>596</v>
      </c>
    </row>
    <row r="6" spans="1:11">
      <c r="A6" s="38" t="s">
        <v>175</v>
      </c>
      <c r="B6" s="38" t="s">
        <v>82</v>
      </c>
      <c r="C6" s="38" t="s">
        <v>156</v>
      </c>
      <c r="D6" s="3" t="s">
        <v>332</v>
      </c>
      <c r="E6" t="s">
        <v>810</v>
      </c>
      <c r="F6" s="3" t="s">
        <v>293</v>
      </c>
      <c r="G6" s="3" t="s">
        <v>133</v>
      </c>
      <c r="H6" s="3" t="s">
        <v>588</v>
      </c>
      <c r="I6" s="3" t="s">
        <v>704</v>
      </c>
      <c r="J6" s="3" t="s">
        <v>711</v>
      </c>
      <c r="K6" t="s">
        <v>597</v>
      </c>
    </row>
    <row r="7" spans="1:11">
      <c r="A7" s="38" t="s">
        <v>176</v>
      </c>
      <c r="B7" s="38" t="s">
        <v>83</v>
      </c>
      <c r="C7" s="38" t="s">
        <v>157</v>
      </c>
      <c r="D7" t="s">
        <v>333</v>
      </c>
      <c r="E7" t="s">
        <v>324</v>
      </c>
      <c r="F7" s="3" t="s">
        <v>294</v>
      </c>
      <c r="G7" s="3" t="s">
        <v>134</v>
      </c>
      <c r="H7" t="s">
        <v>589</v>
      </c>
      <c r="I7" s="3" t="s">
        <v>705</v>
      </c>
      <c r="J7" s="3" t="s">
        <v>712</v>
      </c>
      <c r="K7" t="s">
        <v>598</v>
      </c>
    </row>
    <row r="8" spans="1:11">
      <c r="A8" s="38" t="s">
        <v>179</v>
      </c>
      <c r="B8" s="38" t="s">
        <v>86</v>
      </c>
      <c r="C8" s="38" t="s">
        <v>159</v>
      </c>
      <c r="D8" t="s">
        <v>513</v>
      </c>
      <c r="E8" t="s">
        <v>323</v>
      </c>
      <c r="F8" s="3" t="s">
        <v>295</v>
      </c>
      <c r="G8" s="3" t="s">
        <v>252</v>
      </c>
      <c r="H8" t="s">
        <v>590</v>
      </c>
      <c r="I8" t="s">
        <v>706</v>
      </c>
      <c r="J8" t="s">
        <v>713</v>
      </c>
      <c r="K8" t="s">
        <v>599</v>
      </c>
    </row>
    <row r="9" spans="1:11">
      <c r="A9" s="38" t="s">
        <v>253</v>
      </c>
      <c r="B9" s="38" t="s">
        <v>254</v>
      </c>
      <c r="C9" s="38" t="s">
        <v>160</v>
      </c>
      <c r="D9" t="s">
        <v>334</v>
      </c>
      <c r="E9" t="s">
        <v>322</v>
      </c>
      <c r="F9" s="3" t="s">
        <v>296</v>
      </c>
      <c r="G9" s="3" t="s">
        <v>135</v>
      </c>
      <c r="H9" t="s">
        <v>591</v>
      </c>
      <c r="J9" t="s">
        <v>714</v>
      </c>
      <c r="K9" t="s">
        <v>600</v>
      </c>
    </row>
    <row r="10" spans="1:11">
      <c r="A10" s="38" t="s">
        <v>180</v>
      </c>
      <c r="B10" s="38" t="s">
        <v>87</v>
      </c>
      <c r="C10" s="38" t="s">
        <v>160</v>
      </c>
      <c r="D10" t="s">
        <v>514</v>
      </c>
      <c r="E10" t="s">
        <v>321</v>
      </c>
      <c r="F10" s="3" t="s">
        <v>297</v>
      </c>
      <c r="G10" s="3" t="s">
        <v>255</v>
      </c>
      <c r="H10" t="s">
        <v>592</v>
      </c>
      <c r="J10" t="s">
        <v>59</v>
      </c>
      <c r="K10" t="s">
        <v>601</v>
      </c>
    </row>
    <row r="11" spans="1:11">
      <c r="A11" s="38" t="s">
        <v>181</v>
      </c>
      <c r="B11" s="38" t="s">
        <v>88</v>
      </c>
      <c r="C11" s="38" t="s">
        <v>160</v>
      </c>
      <c r="D11" t="s">
        <v>335</v>
      </c>
      <c r="E11" t="s">
        <v>320</v>
      </c>
      <c r="F11" s="3" t="s">
        <v>298</v>
      </c>
      <c r="G11" s="3" t="s">
        <v>256</v>
      </c>
      <c r="H11" t="s">
        <v>593</v>
      </c>
      <c r="J11" t="s">
        <v>715</v>
      </c>
      <c r="K11" t="s">
        <v>602</v>
      </c>
    </row>
    <row r="12" spans="1:11">
      <c r="A12" s="38" t="s">
        <v>182</v>
      </c>
      <c r="B12" s="38" t="s">
        <v>89</v>
      </c>
      <c r="C12" s="38" t="s">
        <v>160</v>
      </c>
      <c r="D12" t="s">
        <v>336</v>
      </c>
      <c r="E12" t="s">
        <v>319</v>
      </c>
      <c r="F12" s="3" t="s">
        <v>299</v>
      </c>
      <c r="G12" s="3" t="s">
        <v>257</v>
      </c>
      <c r="H12" t="s">
        <v>584</v>
      </c>
      <c r="K12" t="s">
        <v>603</v>
      </c>
    </row>
    <row r="13" spans="1:11">
      <c r="A13" s="38" t="s">
        <v>183</v>
      </c>
      <c r="B13" s="38" t="s">
        <v>90</v>
      </c>
      <c r="C13" s="38" t="s">
        <v>90</v>
      </c>
      <c r="D13" t="s">
        <v>515</v>
      </c>
      <c r="E13" t="s">
        <v>723</v>
      </c>
      <c r="F13" s="3" t="s">
        <v>300</v>
      </c>
      <c r="G13" s="3" t="s">
        <v>136</v>
      </c>
      <c r="K13" t="s">
        <v>604</v>
      </c>
    </row>
    <row r="14" spans="1:11">
      <c r="A14" s="38" t="s">
        <v>184</v>
      </c>
      <c r="B14" s="38" t="s">
        <v>91</v>
      </c>
      <c r="C14" s="38" t="s">
        <v>161</v>
      </c>
      <c r="D14" t="s">
        <v>328</v>
      </c>
      <c r="E14" t="s">
        <v>721</v>
      </c>
      <c r="F14" s="3" t="s">
        <v>301</v>
      </c>
      <c r="G14" s="3" t="s">
        <v>137</v>
      </c>
      <c r="K14" t="s">
        <v>605</v>
      </c>
    </row>
    <row r="15" spans="1:11">
      <c r="A15" s="38" t="s">
        <v>185</v>
      </c>
      <c r="B15" s="38" t="s">
        <v>92</v>
      </c>
      <c r="C15" s="38" t="s">
        <v>162</v>
      </c>
      <c r="D15" t="s">
        <v>516</v>
      </c>
      <c r="E15" t="s">
        <v>722</v>
      </c>
      <c r="F15" s="3" t="s">
        <v>302</v>
      </c>
      <c r="G15" s="3" t="s">
        <v>258</v>
      </c>
      <c r="K15" t="s">
        <v>606</v>
      </c>
    </row>
    <row r="16" spans="1:11">
      <c r="A16" s="38" t="s">
        <v>259</v>
      </c>
      <c r="B16" s="38" t="s">
        <v>260</v>
      </c>
      <c r="C16" s="38" t="s">
        <v>162</v>
      </c>
      <c r="D16" t="s">
        <v>517</v>
      </c>
      <c r="E16" t="s">
        <v>318</v>
      </c>
      <c r="F16" s="3" t="s">
        <v>303</v>
      </c>
      <c r="G16" s="3" t="s">
        <v>261</v>
      </c>
      <c r="K16" t="s">
        <v>607</v>
      </c>
    </row>
    <row r="17" spans="1:11">
      <c r="A17" s="38" t="s">
        <v>262</v>
      </c>
      <c r="B17" s="38" t="s">
        <v>263</v>
      </c>
      <c r="C17" s="38" t="s">
        <v>264</v>
      </c>
      <c r="D17" t="s">
        <v>337</v>
      </c>
      <c r="E17" t="s">
        <v>720</v>
      </c>
      <c r="F17" s="3" t="s">
        <v>304</v>
      </c>
      <c r="G17" s="3" t="s">
        <v>265</v>
      </c>
      <c r="K17" t="s">
        <v>608</v>
      </c>
    </row>
    <row r="18" spans="1:11">
      <c r="A18" s="38" t="s">
        <v>186</v>
      </c>
      <c r="B18" s="38" t="s">
        <v>93</v>
      </c>
      <c r="C18" s="38" t="s">
        <v>163</v>
      </c>
      <c r="D18" t="s">
        <v>657</v>
      </c>
      <c r="E18" t="s">
        <v>317</v>
      </c>
      <c r="F18" s="3" t="s">
        <v>305</v>
      </c>
      <c r="G18" s="3" t="s">
        <v>138</v>
      </c>
      <c r="K18" t="s">
        <v>609</v>
      </c>
    </row>
    <row r="19" spans="1:11">
      <c r="A19" s="38" t="s">
        <v>213</v>
      </c>
      <c r="B19" s="38" t="s">
        <v>118</v>
      </c>
      <c r="C19" s="38" t="s">
        <v>163</v>
      </c>
      <c r="D19" t="s">
        <v>338</v>
      </c>
      <c r="E19" t="s">
        <v>315</v>
      </c>
      <c r="F19" s="3" t="s">
        <v>306</v>
      </c>
      <c r="G19" s="3" t="s">
        <v>139</v>
      </c>
      <c r="K19" t="s">
        <v>610</v>
      </c>
    </row>
    <row r="20" spans="1:11">
      <c r="A20" s="38" t="s">
        <v>266</v>
      </c>
      <c r="B20" s="38" t="s">
        <v>267</v>
      </c>
      <c r="C20" s="38" t="s">
        <v>268</v>
      </c>
      <c r="D20" t="s">
        <v>518</v>
      </c>
      <c r="E20" t="s">
        <v>719</v>
      </c>
      <c r="F20" s="3" t="s">
        <v>307</v>
      </c>
      <c r="G20" s="3" t="s">
        <v>140</v>
      </c>
      <c r="K20" t="s">
        <v>611</v>
      </c>
    </row>
    <row r="21" spans="1:11">
      <c r="A21" s="38" t="s">
        <v>187</v>
      </c>
      <c r="B21" s="38" t="s">
        <v>94</v>
      </c>
      <c r="C21" s="38" t="s">
        <v>164</v>
      </c>
      <c r="D21" t="s">
        <v>339</v>
      </c>
      <c r="E21" t="s">
        <v>724</v>
      </c>
      <c r="F21" s="3" t="s">
        <v>308</v>
      </c>
      <c r="G21" s="3" t="s">
        <v>148</v>
      </c>
      <c r="K21" t="s">
        <v>612</v>
      </c>
    </row>
    <row r="22" spans="1:11">
      <c r="A22" s="38" t="s">
        <v>188</v>
      </c>
      <c r="B22" s="38" t="s">
        <v>95</v>
      </c>
      <c r="C22" s="38" t="s">
        <v>164</v>
      </c>
      <c r="D22" t="s">
        <v>340</v>
      </c>
      <c r="E22" t="s">
        <v>725</v>
      </c>
      <c r="F22" s="3" t="s">
        <v>309</v>
      </c>
      <c r="G22" s="3" t="s">
        <v>141</v>
      </c>
      <c r="K22" t="s">
        <v>613</v>
      </c>
    </row>
    <row r="23" spans="1:11">
      <c r="A23" s="38" t="s">
        <v>189</v>
      </c>
      <c r="B23" s="38" t="s">
        <v>96</v>
      </c>
      <c r="C23" s="38" t="s">
        <v>165</v>
      </c>
      <c r="D23" t="s">
        <v>341</v>
      </c>
      <c r="E23" t="s">
        <v>726</v>
      </c>
      <c r="F23" s="3" t="s">
        <v>310</v>
      </c>
      <c r="G23" s="3" t="s">
        <v>142</v>
      </c>
      <c r="K23" t="s">
        <v>614</v>
      </c>
    </row>
    <row r="24" spans="1:11">
      <c r="A24" s="38" t="s">
        <v>269</v>
      </c>
      <c r="B24" s="38" t="s">
        <v>270</v>
      </c>
      <c r="C24" s="3" t="s">
        <v>269</v>
      </c>
      <c r="D24" t="s">
        <v>342</v>
      </c>
      <c r="E24" t="s">
        <v>727</v>
      </c>
      <c r="F24" s="3" t="s">
        <v>311</v>
      </c>
      <c r="G24" s="3" t="s">
        <v>271</v>
      </c>
      <c r="K24" t="s">
        <v>615</v>
      </c>
    </row>
    <row r="25" spans="1:11">
      <c r="A25" s="38" t="s">
        <v>190</v>
      </c>
      <c r="B25" s="38" t="s">
        <v>97</v>
      </c>
      <c r="C25" s="38" t="s">
        <v>166</v>
      </c>
      <c r="D25" s="3" t="s">
        <v>519</v>
      </c>
      <c r="E25" t="s">
        <v>728</v>
      </c>
      <c r="F25" s="3" t="s">
        <v>312</v>
      </c>
      <c r="G25" s="3" t="s">
        <v>144</v>
      </c>
      <c r="K25" t="s">
        <v>616</v>
      </c>
    </row>
    <row r="26" spans="1:11">
      <c r="A26" s="38" t="s">
        <v>272</v>
      </c>
      <c r="B26" s="38" t="s">
        <v>273</v>
      </c>
      <c r="C26" s="38" t="s">
        <v>166</v>
      </c>
      <c r="D26" t="s">
        <v>343</v>
      </c>
      <c r="E26" t="s">
        <v>316</v>
      </c>
      <c r="F26" s="3" t="s">
        <v>313</v>
      </c>
      <c r="G26" s="3" t="s">
        <v>143</v>
      </c>
      <c r="K26" t="s">
        <v>617</v>
      </c>
    </row>
    <row r="27" spans="1:11">
      <c r="A27" s="38" t="s">
        <v>191</v>
      </c>
      <c r="B27" s="38" t="s">
        <v>98</v>
      </c>
      <c r="C27" s="38" t="s">
        <v>98</v>
      </c>
      <c r="D27" t="s">
        <v>658</v>
      </c>
      <c r="F27" s="3" t="s">
        <v>314</v>
      </c>
      <c r="G27" s="3" t="s">
        <v>274</v>
      </c>
      <c r="K27" t="s">
        <v>618</v>
      </c>
    </row>
    <row r="28" spans="1:11">
      <c r="A28" s="38" t="s">
        <v>275</v>
      </c>
      <c r="B28" s="38" t="s">
        <v>276</v>
      </c>
      <c r="C28" s="38" t="s">
        <v>275</v>
      </c>
      <c r="D28" t="s">
        <v>344</v>
      </c>
      <c r="K28" t="s">
        <v>619</v>
      </c>
    </row>
    <row r="29" spans="1:11">
      <c r="A29" s="38" t="s">
        <v>225</v>
      </c>
      <c r="B29" s="38" t="s">
        <v>224</v>
      </c>
      <c r="C29" s="38" t="s">
        <v>242</v>
      </c>
      <c r="D29" t="s">
        <v>659</v>
      </c>
      <c r="K29" t="s">
        <v>620</v>
      </c>
    </row>
    <row r="30" spans="1:11">
      <c r="A30" s="38" t="s">
        <v>227</v>
      </c>
      <c r="B30" s="38" t="s">
        <v>226</v>
      </c>
      <c r="C30" s="38" t="s">
        <v>242</v>
      </c>
      <c r="D30" t="s">
        <v>345</v>
      </c>
      <c r="K30" t="s">
        <v>621</v>
      </c>
    </row>
    <row r="31" spans="1:11">
      <c r="A31" s="38" t="s">
        <v>229</v>
      </c>
      <c r="B31" s="38" t="s">
        <v>228</v>
      </c>
      <c r="C31" s="38" t="s">
        <v>242</v>
      </c>
      <c r="D31" t="s">
        <v>660</v>
      </c>
      <c r="K31" t="s">
        <v>622</v>
      </c>
    </row>
    <row r="32" spans="1:11">
      <c r="A32" s="38" t="s">
        <v>231</v>
      </c>
      <c r="B32" s="38" t="s">
        <v>230</v>
      </c>
      <c r="C32" s="38" t="s">
        <v>242</v>
      </c>
      <c r="D32" t="s">
        <v>329</v>
      </c>
      <c r="K32" t="s">
        <v>623</v>
      </c>
    </row>
    <row r="33" spans="1:11">
      <c r="A33" s="38" t="s">
        <v>192</v>
      </c>
      <c r="B33" s="38" t="s">
        <v>99</v>
      </c>
      <c r="C33" s="38" t="s">
        <v>99</v>
      </c>
      <c r="D33" t="s">
        <v>346</v>
      </c>
      <c r="K33" t="s">
        <v>624</v>
      </c>
    </row>
    <row r="34" spans="1:11">
      <c r="A34" s="38" t="s">
        <v>194</v>
      </c>
      <c r="B34" s="38" t="s">
        <v>101</v>
      </c>
      <c r="C34" s="38" t="s">
        <v>100</v>
      </c>
      <c r="D34" s="3" t="s">
        <v>661</v>
      </c>
      <c r="K34" t="s">
        <v>625</v>
      </c>
    </row>
    <row r="35" spans="1:11">
      <c r="A35" s="38" t="s">
        <v>195</v>
      </c>
      <c r="B35" s="38" t="s">
        <v>102</v>
      </c>
      <c r="C35" s="38" t="s">
        <v>100</v>
      </c>
      <c r="D35" t="s">
        <v>347</v>
      </c>
      <c r="K35" t="s">
        <v>626</v>
      </c>
    </row>
    <row r="36" spans="1:11">
      <c r="A36" s="38" t="s">
        <v>193</v>
      </c>
      <c r="B36" s="38" t="s">
        <v>100</v>
      </c>
      <c r="C36" s="38" t="s">
        <v>100</v>
      </c>
      <c r="D36" t="s">
        <v>520</v>
      </c>
      <c r="K36" t="s">
        <v>627</v>
      </c>
    </row>
    <row r="37" spans="1:11">
      <c r="A37" s="38" t="s">
        <v>214</v>
      </c>
      <c r="B37" s="38" t="s">
        <v>119</v>
      </c>
      <c r="C37" s="38" t="s">
        <v>119</v>
      </c>
      <c r="D37" t="s">
        <v>348</v>
      </c>
      <c r="K37" t="s">
        <v>628</v>
      </c>
    </row>
    <row r="38" spans="1:11">
      <c r="A38" s="38" t="s">
        <v>215</v>
      </c>
      <c r="B38" s="38" t="s">
        <v>120</v>
      </c>
      <c r="C38" s="38" t="s">
        <v>119</v>
      </c>
      <c r="D38" t="s">
        <v>349</v>
      </c>
      <c r="K38" t="s">
        <v>629</v>
      </c>
    </row>
    <row r="39" spans="1:11">
      <c r="A39" s="38" t="s">
        <v>196</v>
      </c>
      <c r="B39" s="38" t="s">
        <v>103</v>
      </c>
      <c r="C39" s="38" t="s">
        <v>103</v>
      </c>
      <c r="D39" t="s">
        <v>350</v>
      </c>
      <c r="K39" t="s">
        <v>630</v>
      </c>
    </row>
    <row r="40" spans="1:11">
      <c r="A40" s="38" t="s">
        <v>197</v>
      </c>
      <c r="B40" s="38" t="s">
        <v>104</v>
      </c>
      <c r="C40" s="38" t="s">
        <v>167</v>
      </c>
      <c r="D40" t="s">
        <v>662</v>
      </c>
      <c r="K40" t="s">
        <v>631</v>
      </c>
    </row>
    <row r="41" spans="1:11">
      <c r="A41" s="38" t="s">
        <v>199</v>
      </c>
      <c r="B41" s="38" t="s">
        <v>106</v>
      </c>
      <c r="C41" s="38" t="s">
        <v>168</v>
      </c>
      <c r="D41" t="s">
        <v>521</v>
      </c>
      <c r="K41" t="s">
        <v>632</v>
      </c>
    </row>
    <row r="42" spans="1:11">
      <c r="A42" s="38" t="s">
        <v>200</v>
      </c>
      <c r="B42" s="38" t="s">
        <v>107</v>
      </c>
      <c r="C42" s="38" t="s">
        <v>168</v>
      </c>
      <c r="D42" t="s">
        <v>351</v>
      </c>
      <c r="K42" t="s">
        <v>633</v>
      </c>
    </row>
    <row r="43" spans="1:11">
      <c r="A43" s="38" t="s">
        <v>201</v>
      </c>
      <c r="B43" s="38" t="s">
        <v>108</v>
      </c>
      <c r="C43" s="38" t="s">
        <v>168</v>
      </c>
      <c r="D43" t="s">
        <v>352</v>
      </c>
      <c r="K43" t="s">
        <v>634</v>
      </c>
    </row>
    <row r="44" spans="1:11">
      <c r="A44" s="38" t="s">
        <v>202</v>
      </c>
      <c r="B44" s="38" t="s">
        <v>109</v>
      </c>
      <c r="C44" s="38" t="s">
        <v>168</v>
      </c>
      <c r="D44" t="s">
        <v>663</v>
      </c>
      <c r="K44" t="s">
        <v>635</v>
      </c>
    </row>
    <row r="45" spans="1:11">
      <c r="A45" s="38" t="s">
        <v>203</v>
      </c>
      <c r="B45" s="38" t="s">
        <v>110</v>
      </c>
      <c r="C45" s="38" t="s">
        <v>168</v>
      </c>
      <c r="D45" t="s">
        <v>353</v>
      </c>
      <c r="K45" t="s">
        <v>636</v>
      </c>
    </row>
    <row r="46" spans="1:11">
      <c r="A46" s="38" t="s">
        <v>198</v>
      </c>
      <c r="B46" s="38" t="s">
        <v>105</v>
      </c>
      <c r="C46" s="38" t="s">
        <v>168</v>
      </c>
      <c r="D46" t="s">
        <v>522</v>
      </c>
      <c r="K46" t="s">
        <v>637</v>
      </c>
    </row>
    <row r="47" spans="1:11">
      <c r="A47" s="38" t="s">
        <v>233</v>
      </c>
      <c r="B47" s="38" t="s">
        <v>232</v>
      </c>
      <c r="C47" s="38" t="s">
        <v>168</v>
      </c>
      <c r="D47" t="s">
        <v>354</v>
      </c>
      <c r="K47" t="s">
        <v>638</v>
      </c>
    </row>
    <row r="48" spans="1:11">
      <c r="A48" s="38" t="s">
        <v>178</v>
      </c>
      <c r="B48" s="38" t="s">
        <v>85</v>
      </c>
      <c r="C48" s="38" t="s">
        <v>158</v>
      </c>
      <c r="D48" t="s">
        <v>355</v>
      </c>
      <c r="K48" t="s">
        <v>639</v>
      </c>
    </row>
    <row r="49" spans="1:11">
      <c r="A49" s="38" t="s">
        <v>277</v>
      </c>
      <c r="B49" s="38" t="s">
        <v>278</v>
      </c>
      <c r="C49" s="38" t="s">
        <v>158</v>
      </c>
      <c r="D49" t="s">
        <v>356</v>
      </c>
      <c r="K49" t="s">
        <v>640</v>
      </c>
    </row>
    <row r="50" spans="1:11">
      <c r="A50" s="38" t="s">
        <v>279</v>
      </c>
      <c r="B50" s="38" t="s">
        <v>280</v>
      </c>
      <c r="C50" s="38" t="s">
        <v>281</v>
      </c>
      <c r="D50" t="s">
        <v>664</v>
      </c>
      <c r="K50" t="s">
        <v>641</v>
      </c>
    </row>
    <row r="51" spans="1:11">
      <c r="A51" s="38" t="s">
        <v>204</v>
      </c>
      <c r="B51" s="38" t="s">
        <v>111</v>
      </c>
      <c r="C51" s="38" t="s">
        <v>111</v>
      </c>
      <c r="D51" t="s">
        <v>357</v>
      </c>
      <c r="K51" t="s">
        <v>642</v>
      </c>
    </row>
    <row r="52" spans="1:11">
      <c r="A52" s="38" t="s">
        <v>205</v>
      </c>
      <c r="B52" s="38" t="s">
        <v>112</v>
      </c>
      <c r="C52" s="38" t="s">
        <v>169</v>
      </c>
      <c r="D52" t="s">
        <v>523</v>
      </c>
      <c r="K52" t="s">
        <v>643</v>
      </c>
    </row>
    <row r="53" spans="1:11">
      <c r="A53" s="38" t="s">
        <v>235</v>
      </c>
      <c r="B53" s="38" t="s">
        <v>234</v>
      </c>
      <c r="C53" s="38" t="s">
        <v>243</v>
      </c>
      <c r="D53" t="s">
        <v>358</v>
      </c>
      <c r="K53" t="s">
        <v>644</v>
      </c>
    </row>
    <row r="54" spans="1:11">
      <c r="A54" s="38" t="s">
        <v>237</v>
      </c>
      <c r="B54" s="38" t="s">
        <v>236</v>
      </c>
      <c r="C54" s="38" t="s">
        <v>243</v>
      </c>
      <c r="D54" t="s">
        <v>524</v>
      </c>
      <c r="K54" t="s">
        <v>645</v>
      </c>
    </row>
    <row r="55" spans="1:11">
      <c r="A55" s="38" t="s">
        <v>206</v>
      </c>
      <c r="B55" s="38" t="s">
        <v>113</v>
      </c>
      <c r="C55" s="38" t="s">
        <v>717</v>
      </c>
      <c r="D55" t="s">
        <v>665</v>
      </c>
      <c r="K55" t="s">
        <v>646</v>
      </c>
    </row>
    <row r="56" spans="1:11">
      <c r="A56" s="38" t="s">
        <v>207</v>
      </c>
      <c r="B56" s="38" t="s">
        <v>114</v>
      </c>
      <c r="C56" s="38" t="s">
        <v>173</v>
      </c>
      <c r="D56" s="3" t="s">
        <v>525</v>
      </c>
      <c r="K56" t="s">
        <v>647</v>
      </c>
    </row>
    <row r="57" spans="1:11">
      <c r="A57" s="38" t="s">
        <v>208</v>
      </c>
      <c r="B57" s="38" t="s">
        <v>115</v>
      </c>
      <c r="C57" s="38" t="s">
        <v>173</v>
      </c>
      <c r="D57" t="s">
        <v>526</v>
      </c>
      <c r="K57" t="s">
        <v>648</v>
      </c>
    </row>
    <row r="58" spans="1:11">
      <c r="A58" s="38" t="s">
        <v>209</v>
      </c>
      <c r="B58" s="38" t="s">
        <v>116</v>
      </c>
      <c r="C58" s="38" t="s">
        <v>171</v>
      </c>
      <c r="D58" t="s">
        <v>359</v>
      </c>
    </row>
    <row r="59" spans="1:11">
      <c r="A59" s="38" t="s">
        <v>210</v>
      </c>
      <c r="B59" s="38" t="s">
        <v>117</v>
      </c>
      <c r="C59" s="38" t="s">
        <v>239</v>
      </c>
      <c r="D59" t="s">
        <v>527</v>
      </c>
    </row>
    <row r="60" spans="1:11">
      <c r="A60" s="38" t="s">
        <v>212</v>
      </c>
      <c r="B60" s="38" t="s">
        <v>211</v>
      </c>
      <c r="C60" s="38" t="s">
        <v>211</v>
      </c>
      <c r="D60" t="s">
        <v>528</v>
      </c>
    </row>
    <row r="61" spans="1:11">
      <c r="A61" s="38" t="s">
        <v>282</v>
      </c>
      <c r="B61" s="38" t="s">
        <v>283</v>
      </c>
      <c r="C61" s="38" t="s">
        <v>718</v>
      </c>
      <c r="D61" t="s">
        <v>360</v>
      </c>
    </row>
    <row r="62" spans="1:11">
      <c r="A62" s="38" t="s">
        <v>216</v>
      </c>
      <c r="B62" s="38" t="s">
        <v>121</v>
      </c>
      <c r="C62" s="38" t="s">
        <v>121</v>
      </c>
      <c r="D62" s="3" t="s">
        <v>361</v>
      </c>
    </row>
    <row r="63" spans="1:11">
      <c r="A63" s="38" t="s">
        <v>218</v>
      </c>
      <c r="B63" s="38" t="s">
        <v>123</v>
      </c>
      <c r="C63" s="38" t="s">
        <v>240</v>
      </c>
      <c r="D63" t="s">
        <v>362</v>
      </c>
    </row>
    <row r="64" spans="1:11">
      <c r="A64" s="38" t="s">
        <v>220</v>
      </c>
      <c r="B64" s="38" t="s">
        <v>125</v>
      </c>
      <c r="C64" s="38" t="s">
        <v>240</v>
      </c>
      <c r="D64" t="s">
        <v>363</v>
      </c>
    </row>
    <row r="65" spans="1:4">
      <c r="A65" s="38" t="s">
        <v>221</v>
      </c>
      <c r="B65" s="38" t="s">
        <v>126</v>
      </c>
      <c r="C65" s="38" t="s">
        <v>240</v>
      </c>
      <c r="D65" t="s">
        <v>364</v>
      </c>
    </row>
    <row r="66" spans="1:4">
      <c r="A66" s="38" t="s">
        <v>219</v>
      </c>
      <c r="B66" s="38" t="s">
        <v>124</v>
      </c>
      <c r="C66" s="38" t="s">
        <v>240</v>
      </c>
      <c r="D66" t="s">
        <v>365</v>
      </c>
    </row>
    <row r="67" spans="1:4">
      <c r="A67" s="38" t="s">
        <v>217</v>
      </c>
      <c r="B67" s="38" t="s">
        <v>122</v>
      </c>
      <c r="C67" s="38" t="s">
        <v>240</v>
      </c>
      <c r="D67" t="s">
        <v>666</v>
      </c>
    </row>
    <row r="68" spans="1:4">
      <c r="A68" s="38" t="s">
        <v>222</v>
      </c>
      <c r="B68" s="38" t="s">
        <v>127</v>
      </c>
      <c r="C68" s="38" t="s">
        <v>241</v>
      </c>
      <c r="D68" s="3" t="s">
        <v>366</v>
      </c>
    </row>
    <row r="69" spans="1:4">
      <c r="A69" s="38" t="s">
        <v>223</v>
      </c>
      <c r="B69" s="38" t="s">
        <v>128</v>
      </c>
      <c r="C69" s="38" t="s">
        <v>128</v>
      </c>
      <c r="D69" t="s">
        <v>667</v>
      </c>
    </row>
    <row r="70" spans="1:4">
      <c r="A70" s="38" t="s">
        <v>284</v>
      </c>
      <c r="B70" s="38" t="s">
        <v>285</v>
      </c>
      <c r="C70" s="38" t="s">
        <v>286</v>
      </c>
      <c r="D70" t="s">
        <v>367</v>
      </c>
    </row>
    <row r="71" spans="1:4">
      <c r="A71" s="38" t="s">
        <v>287</v>
      </c>
      <c r="B71" s="38" t="s">
        <v>288</v>
      </c>
      <c r="C71" s="38" t="s">
        <v>172</v>
      </c>
      <c r="D71" t="s">
        <v>368</v>
      </c>
    </row>
    <row r="72" spans="1:4">
      <c r="D72" t="s">
        <v>369</v>
      </c>
    </row>
    <row r="73" spans="1:4">
      <c r="D73" t="s">
        <v>370</v>
      </c>
    </row>
    <row r="74" spans="1:4">
      <c r="D74" t="s">
        <v>529</v>
      </c>
    </row>
    <row r="75" spans="1:4">
      <c r="D75" t="s">
        <v>371</v>
      </c>
    </row>
    <row r="76" spans="1:4">
      <c r="D76" t="s">
        <v>530</v>
      </c>
    </row>
    <row r="77" spans="1:4">
      <c r="D77" t="s">
        <v>372</v>
      </c>
    </row>
    <row r="78" spans="1:4">
      <c r="D78" t="s">
        <v>531</v>
      </c>
    </row>
    <row r="79" spans="1:4">
      <c r="D79" t="s">
        <v>373</v>
      </c>
    </row>
    <row r="80" spans="1:4">
      <c r="D80" t="s">
        <v>532</v>
      </c>
    </row>
    <row r="81" spans="4:4">
      <c r="D81" t="s">
        <v>374</v>
      </c>
    </row>
    <row r="82" spans="4:4">
      <c r="D82" t="s">
        <v>375</v>
      </c>
    </row>
    <row r="83" spans="4:4">
      <c r="D83" t="s">
        <v>668</v>
      </c>
    </row>
    <row r="84" spans="4:4">
      <c r="D84" t="s">
        <v>533</v>
      </c>
    </row>
    <row r="85" spans="4:4">
      <c r="D85" t="s">
        <v>376</v>
      </c>
    </row>
    <row r="86" spans="4:4">
      <c r="D86" t="s">
        <v>377</v>
      </c>
    </row>
    <row r="87" spans="4:4">
      <c r="D87" t="s">
        <v>378</v>
      </c>
    </row>
    <row r="88" spans="4:4">
      <c r="D88" t="s">
        <v>534</v>
      </c>
    </row>
    <row r="89" spans="4:4">
      <c r="D89" t="s">
        <v>535</v>
      </c>
    </row>
    <row r="90" spans="4:4">
      <c r="D90" t="s">
        <v>669</v>
      </c>
    </row>
    <row r="91" spans="4:4">
      <c r="D91" t="s">
        <v>379</v>
      </c>
    </row>
    <row r="92" spans="4:4">
      <c r="D92" t="s">
        <v>380</v>
      </c>
    </row>
    <row r="93" spans="4:4">
      <c r="D93" t="s">
        <v>381</v>
      </c>
    </row>
    <row r="94" spans="4:4">
      <c r="D94" t="s">
        <v>382</v>
      </c>
    </row>
    <row r="95" spans="4:4">
      <c r="D95" t="s">
        <v>383</v>
      </c>
    </row>
    <row r="96" spans="4:4">
      <c r="D96" t="s">
        <v>384</v>
      </c>
    </row>
    <row r="97" spans="4:4">
      <c r="D97" t="s">
        <v>670</v>
      </c>
    </row>
    <row r="98" spans="4:4">
      <c r="D98" t="s">
        <v>385</v>
      </c>
    </row>
    <row r="99" spans="4:4">
      <c r="D99" t="s">
        <v>386</v>
      </c>
    </row>
    <row r="100" spans="4:4">
      <c r="D100" t="s">
        <v>387</v>
      </c>
    </row>
    <row r="101" spans="4:4">
      <c r="D101" t="s">
        <v>388</v>
      </c>
    </row>
    <row r="102" spans="4:4">
      <c r="D102" t="s">
        <v>671</v>
      </c>
    </row>
    <row r="103" spans="4:4">
      <c r="D103" t="s">
        <v>389</v>
      </c>
    </row>
    <row r="104" spans="4:4">
      <c r="D104" t="s">
        <v>390</v>
      </c>
    </row>
    <row r="105" spans="4:4">
      <c r="D105" t="s">
        <v>672</v>
      </c>
    </row>
    <row r="106" spans="4:4">
      <c r="D106" t="s">
        <v>730</v>
      </c>
    </row>
    <row r="107" spans="4:4">
      <c r="D107" t="s">
        <v>391</v>
      </c>
    </row>
    <row r="108" spans="4:4">
      <c r="D108" t="s">
        <v>392</v>
      </c>
    </row>
    <row r="109" spans="4:4">
      <c r="D109" t="s">
        <v>393</v>
      </c>
    </row>
    <row r="110" spans="4:4">
      <c r="D110" t="s">
        <v>394</v>
      </c>
    </row>
    <row r="111" spans="4:4">
      <c r="D111" t="s">
        <v>395</v>
      </c>
    </row>
    <row r="112" spans="4:4">
      <c r="D112" t="s">
        <v>396</v>
      </c>
    </row>
    <row r="113" spans="4:4">
      <c r="D113" t="s">
        <v>397</v>
      </c>
    </row>
    <row r="114" spans="4:4">
      <c r="D114" t="s">
        <v>673</v>
      </c>
    </row>
    <row r="115" spans="4:4">
      <c r="D115" t="s">
        <v>398</v>
      </c>
    </row>
    <row r="116" spans="4:4">
      <c r="D116" t="s">
        <v>536</v>
      </c>
    </row>
    <row r="117" spans="4:4">
      <c r="D117" t="s">
        <v>537</v>
      </c>
    </row>
    <row r="118" spans="4:4">
      <c r="D118" t="s">
        <v>399</v>
      </c>
    </row>
    <row r="119" spans="4:4">
      <c r="D119" t="s">
        <v>538</v>
      </c>
    </row>
    <row r="120" spans="4:4">
      <c r="D120" t="s">
        <v>400</v>
      </c>
    </row>
    <row r="121" spans="4:4">
      <c r="D121" t="s">
        <v>401</v>
      </c>
    </row>
    <row r="122" spans="4:4">
      <c r="D122" t="s">
        <v>402</v>
      </c>
    </row>
    <row r="123" spans="4:4">
      <c r="D123" t="s">
        <v>539</v>
      </c>
    </row>
    <row r="124" spans="4:4">
      <c r="D124" t="s">
        <v>403</v>
      </c>
    </row>
    <row r="125" spans="4:4">
      <c r="D125" t="s">
        <v>404</v>
      </c>
    </row>
    <row r="126" spans="4:4">
      <c r="D126" t="s">
        <v>405</v>
      </c>
    </row>
    <row r="127" spans="4:4">
      <c r="D127" t="s">
        <v>540</v>
      </c>
    </row>
    <row r="128" spans="4:4">
      <c r="D128" t="s">
        <v>674</v>
      </c>
    </row>
    <row r="129" spans="4:4">
      <c r="D129" t="s">
        <v>406</v>
      </c>
    </row>
    <row r="130" spans="4:4">
      <c r="D130" t="s">
        <v>407</v>
      </c>
    </row>
    <row r="131" spans="4:4">
      <c r="D131" t="s">
        <v>408</v>
      </c>
    </row>
    <row r="132" spans="4:4">
      <c r="D132" t="s">
        <v>541</v>
      </c>
    </row>
    <row r="133" spans="4:4">
      <c r="D133" t="s">
        <v>542</v>
      </c>
    </row>
    <row r="134" spans="4:4">
      <c r="D134" t="s">
        <v>409</v>
      </c>
    </row>
    <row r="135" spans="4:4">
      <c r="D135" t="s">
        <v>675</v>
      </c>
    </row>
    <row r="136" spans="4:4">
      <c r="D136" t="s">
        <v>543</v>
      </c>
    </row>
    <row r="137" spans="4:4">
      <c r="D137" t="s">
        <v>676</v>
      </c>
    </row>
    <row r="138" spans="4:4">
      <c r="D138" t="s">
        <v>677</v>
      </c>
    </row>
    <row r="139" spans="4:4">
      <c r="D139" t="s">
        <v>410</v>
      </c>
    </row>
    <row r="140" spans="4:4">
      <c r="D140" t="s">
        <v>411</v>
      </c>
    </row>
    <row r="141" spans="4:4">
      <c r="D141" t="s">
        <v>678</v>
      </c>
    </row>
    <row r="142" spans="4:4">
      <c r="D142" t="s">
        <v>412</v>
      </c>
    </row>
    <row r="143" spans="4:4">
      <c r="D143" t="s">
        <v>679</v>
      </c>
    </row>
    <row r="144" spans="4:4">
      <c r="D144" t="s">
        <v>413</v>
      </c>
    </row>
    <row r="145" spans="4:4">
      <c r="D145" t="s">
        <v>680</v>
      </c>
    </row>
    <row r="146" spans="4:4">
      <c r="D146" t="s">
        <v>414</v>
      </c>
    </row>
    <row r="147" spans="4:4">
      <c r="D147" t="s">
        <v>681</v>
      </c>
    </row>
    <row r="148" spans="4:4">
      <c r="D148" t="s">
        <v>99</v>
      </c>
    </row>
    <row r="149" spans="4:4">
      <c r="D149" t="s">
        <v>415</v>
      </c>
    </row>
    <row r="150" spans="4:4">
      <c r="D150" t="s">
        <v>416</v>
      </c>
    </row>
    <row r="151" spans="4:4">
      <c r="D151" t="s">
        <v>417</v>
      </c>
    </row>
    <row r="152" spans="4:4">
      <c r="D152" t="s">
        <v>418</v>
      </c>
    </row>
    <row r="153" spans="4:4">
      <c r="D153" t="s">
        <v>544</v>
      </c>
    </row>
    <row r="154" spans="4:4">
      <c r="D154" t="s">
        <v>419</v>
      </c>
    </row>
    <row r="155" spans="4:4">
      <c r="D155" t="s">
        <v>420</v>
      </c>
    </row>
    <row r="156" spans="4:4">
      <c r="D156" t="s">
        <v>421</v>
      </c>
    </row>
    <row r="157" spans="4:4">
      <c r="D157" t="s">
        <v>422</v>
      </c>
    </row>
    <row r="158" spans="4:4">
      <c r="D158" t="s">
        <v>545</v>
      </c>
    </row>
    <row r="159" spans="4:4">
      <c r="D159" t="s">
        <v>423</v>
      </c>
    </row>
    <row r="160" spans="4:4">
      <c r="D160" t="s">
        <v>546</v>
      </c>
    </row>
    <row r="161" spans="4:4">
      <c r="D161" t="s">
        <v>682</v>
      </c>
    </row>
    <row r="162" spans="4:4">
      <c r="D162" t="s">
        <v>547</v>
      </c>
    </row>
    <row r="163" spans="4:4">
      <c r="D163" t="s">
        <v>548</v>
      </c>
    </row>
    <row r="164" spans="4:4">
      <c r="D164" t="s">
        <v>683</v>
      </c>
    </row>
    <row r="165" spans="4:4">
      <c r="D165" t="s">
        <v>549</v>
      </c>
    </row>
    <row r="166" spans="4:4">
      <c r="D166" t="s">
        <v>424</v>
      </c>
    </row>
    <row r="167" spans="4:4">
      <c r="D167" t="s">
        <v>425</v>
      </c>
    </row>
    <row r="168" spans="4:4">
      <c r="D168" t="s">
        <v>426</v>
      </c>
    </row>
    <row r="169" spans="4:4">
      <c r="D169" t="s">
        <v>427</v>
      </c>
    </row>
    <row r="170" spans="4:4">
      <c r="D170" t="s">
        <v>428</v>
      </c>
    </row>
    <row r="171" spans="4:4">
      <c r="D171" t="s">
        <v>429</v>
      </c>
    </row>
    <row r="172" spans="4:4">
      <c r="D172" t="s">
        <v>430</v>
      </c>
    </row>
    <row r="173" spans="4:4">
      <c r="D173" t="s">
        <v>431</v>
      </c>
    </row>
    <row r="174" spans="4:4">
      <c r="D174" t="s">
        <v>432</v>
      </c>
    </row>
    <row r="175" spans="4:4">
      <c r="D175" t="s">
        <v>433</v>
      </c>
    </row>
    <row r="176" spans="4:4">
      <c r="D176" t="s">
        <v>684</v>
      </c>
    </row>
    <row r="177" spans="4:4">
      <c r="D177" t="s">
        <v>550</v>
      </c>
    </row>
    <row r="178" spans="4:4">
      <c r="D178" t="s">
        <v>551</v>
      </c>
    </row>
    <row r="179" spans="4:4">
      <c r="D179" t="s">
        <v>434</v>
      </c>
    </row>
    <row r="180" spans="4:4">
      <c r="D180" t="s">
        <v>435</v>
      </c>
    </row>
    <row r="181" spans="4:4">
      <c r="D181" t="s">
        <v>685</v>
      </c>
    </row>
    <row r="182" spans="4:4">
      <c r="D182" t="s">
        <v>436</v>
      </c>
    </row>
    <row r="183" spans="4:4">
      <c r="D183" t="s">
        <v>437</v>
      </c>
    </row>
    <row r="184" spans="4:4">
      <c r="D184" t="s">
        <v>438</v>
      </c>
    </row>
    <row r="185" spans="4:4">
      <c r="D185" t="s">
        <v>686</v>
      </c>
    </row>
    <row r="186" spans="4:4">
      <c r="D186" t="s">
        <v>439</v>
      </c>
    </row>
    <row r="187" spans="4:4">
      <c r="D187" t="s">
        <v>440</v>
      </c>
    </row>
    <row r="188" spans="4:4">
      <c r="D188" t="s">
        <v>687</v>
      </c>
    </row>
    <row r="189" spans="4:4">
      <c r="D189" t="s">
        <v>552</v>
      </c>
    </row>
    <row r="190" spans="4:4">
      <c r="D190" t="s">
        <v>441</v>
      </c>
    </row>
    <row r="191" spans="4:4">
      <c r="D191" t="s">
        <v>442</v>
      </c>
    </row>
    <row r="192" spans="4:4">
      <c r="D192" t="s">
        <v>553</v>
      </c>
    </row>
    <row r="193" spans="4:4">
      <c r="D193" t="s">
        <v>443</v>
      </c>
    </row>
    <row r="194" spans="4:4">
      <c r="D194" t="s">
        <v>554</v>
      </c>
    </row>
    <row r="195" spans="4:4">
      <c r="D195" t="s">
        <v>444</v>
      </c>
    </row>
    <row r="196" spans="4:4">
      <c r="D196" t="s">
        <v>445</v>
      </c>
    </row>
    <row r="197" spans="4:4">
      <c r="D197" t="s">
        <v>555</v>
      </c>
    </row>
    <row r="198" spans="4:4">
      <c r="D198" t="s">
        <v>446</v>
      </c>
    </row>
    <row r="199" spans="4:4">
      <c r="D199" t="s">
        <v>447</v>
      </c>
    </row>
    <row r="200" spans="4:4">
      <c r="D200" t="s">
        <v>448</v>
      </c>
    </row>
    <row r="201" spans="4:4">
      <c r="D201" t="s">
        <v>449</v>
      </c>
    </row>
    <row r="202" spans="4:4">
      <c r="D202" t="s">
        <v>450</v>
      </c>
    </row>
    <row r="203" spans="4:4">
      <c r="D203" t="s">
        <v>451</v>
      </c>
    </row>
    <row r="204" spans="4:4">
      <c r="D204" t="s">
        <v>452</v>
      </c>
    </row>
    <row r="205" spans="4:4">
      <c r="D205" t="s">
        <v>453</v>
      </c>
    </row>
    <row r="206" spans="4:4">
      <c r="D206" t="s">
        <v>454</v>
      </c>
    </row>
    <row r="207" spans="4:4">
      <c r="D207" t="s">
        <v>556</v>
      </c>
    </row>
    <row r="208" spans="4:4">
      <c r="D208" t="s">
        <v>688</v>
      </c>
    </row>
    <row r="209" spans="4:4">
      <c r="D209" t="s">
        <v>557</v>
      </c>
    </row>
    <row r="210" spans="4:4">
      <c r="D210" t="s">
        <v>455</v>
      </c>
    </row>
    <row r="211" spans="4:4">
      <c r="D211" t="s">
        <v>456</v>
      </c>
    </row>
    <row r="212" spans="4:4">
      <c r="D212" t="s">
        <v>457</v>
      </c>
    </row>
    <row r="213" spans="4:4">
      <c r="D213" t="s">
        <v>558</v>
      </c>
    </row>
    <row r="214" spans="4:4">
      <c r="D214" t="s">
        <v>689</v>
      </c>
    </row>
    <row r="215" spans="4:4">
      <c r="D215" t="s">
        <v>458</v>
      </c>
    </row>
    <row r="216" spans="4:4">
      <c r="D216" t="s">
        <v>459</v>
      </c>
    </row>
    <row r="217" spans="4:4">
      <c r="D217" t="s">
        <v>460</v>
      </c>
    </row>
    <row r="218" spans="4:4">
      <c r="D218" t="s">
        <v>559</v>
      </c>
    </row>
    <row r="219" spans="4:4">
      <c r="D219" t="s">
        <v>690</v>
      </c>
    </row>
    <row r="220" spans="4:4">
      <c r="D220" t="s">
        <v>461</v>
      </c>
    </row>
    <row r="221" spans="4:4">
      <c r="D221" t="s">
        <v>462</v>
      </c>
    </row>
    <row r="222" spans="4:4">
      <c r="D222" t="s">
        <v>463</v>
      </c>
    </row>
    <row r="223" spans="4:4">
      <c r="D223" t="s">
        <v>560</v>
      </c>
    </row>
    <row r="224" spans="4:4">
      <c r="D224" t="s">
        <v>464</v>
      </c>
    </row>
    <row r="225" spans="4:4">
      <c r="D225" t="s">
        <v>561</v>
      </c>
    </row>
    <row r="226" spans="4:4">
      <c r="D226" t="s">
        <v>562</v>
      </c>
    </row>
    <row r="227" spans="4:4">
      <c r="D227" t="s">
        <v>563</v>
      </c>
    </row>
    <row r="228" spans="4:4">
      <c r="D228" t="s">
        <v>564</v>
      </c>
    </row>
    <row r="229" spans="4:4">
      <c r="D229" t="s">
        <v>465</v>
      </c>
    </row>
    <row r="230" spans="4:4">
      <c r="D230" t="s">
        <v>466</v>
      </c>
    </row>
    <row r="231" spans="4:4">
      <c r="D231" t="s">
        <v>467</v>
      </c>
    </row>
    <row r="232" spans="4:4">
      <c r="D232" t="s">
        <v>468</v>
      </c>
    </row>
    <row r="233" spans="4:4">
      <c r="D233" t="s">
        <v>469</v>
      </c>
    </row>
    <row r="234" spans="4:4">
      <c r="D234" t="s">
        <v>470</v>
      </c>
    </row>
    <row r="235" spans="4:4">
      <c r="D235" t="s">
        <v>239</v>
      </c>
    </row>
    <row r="236" spans="4:4">
      <c r="D236" t="s">
        <v>471</v>
      </c>
    </row>
    <row r="237" spans="4:4">
      <c r="D237" t="s">
        <v>565</v>
      </c>
    </row>
    <row r="238" spans="4:4">
      <c r="D238" t="s">
        <v>472</v>
      </c>
    </row>
    <row r="239" spans="4:4">
      <c r="D239" t="s">
        <v>691</v>
      </c>
    </row>
    <row r="240" spans="4:4">
      <c r="D240" t="s">
        <v>473</v>
      </c>
    </row>
    <row r="241" spans="4:4">
      <c r="D241" t="s">
        <v>474</v>
      </c>
    </row>
    <row r="242" spans="4:4">
      <c r="D242" t="s">
        <v>566</v>
      </c>
    </row>
    <row r="243" spans="4:4">
      <c r="D243" t="s">
        <v>567</v>
      </c>
    </row>
    <row r="244" spans="4:4">
      <c r="D244" t="s">
        <v>475</v>
      </c>
    </row>
    <row r="245" spans="4:4">
      <c r="D245" t="s">
        <v>568</v>
      </c>
    </row>
    <row r="246" spans="4:4">
      <c r="D246" t="s">
        <v>731</v>
      </c>
    </row>
    <row r="247" spans="4:4">
      <c r="D247" t="s">
        <v>692</v>
      </c>
    </row>
    <row r="248" spans="4:4">
      <c r="D248" t="s">
        <v>476</v>
      </c>
    </row>
    <row r="249" spans="4:4">
      <c r="D249" t="s">
        <v>569</v>
      </c>
    </row>
    <row r="250" spans="4:4">
      <c r="D250" t="s">
        <v>477</v>
      </c>
    </row>
    <row r="251" spans="4:4">
      <c r="D251" t="s">
        <v>478</v>
      </c>
    </row>
    <row r="252" spans="4:4">
      <c r="D252" t="s">
        <v>479</v>
      </c>
    </row>
    <row r="253" spans="4:4">
      <c r="D253" t="s">
        <v>570</v>
      </c>
    </row>
    <row r="254" spans="4:4">
      <c r="D254" t="s">
        <v>480</v>
      </c>
    </row>
    <row r="255" spans="4:4">
      <c r="D255" t="s">
        <v>481</v>
      </c>
    </row>
    <row r="256" spans="4:4">
      <c r="D256" t="s">
        <v>482</v>
      </c>
    </row>
    <row r="257" spans="4:4">
      <c r="D257" t="s">
        <v>483</v>
      </c>
    </row>
    <row r="258" spans="4:4">
      <c r="D258" t="s">
        <v>484</v>
      </c>
    </row>
    <row r="259" spans="4:4">
      <c r="D259" t="s">
        <v>485</v>
      </c>
    </row>
    <row r="260" spans="4:4">
      <c r="D260" t="s">
        <v>486</v>
      </c>
    </row>
    <row r="261" spans="4:4">
      <c r="D261" t="s">
        <v>571</v>
      </c>
    </row>
    <row r="262" spans="4:4">
      <c r="D262" t="s">
        <v>487</v>
      </c>
    </row>
    <row r="263" spans="4:4">
      <c r="D263" t="s">
        <v>488</v>
      </c>
    </row>
    <row r="264" spans="4:4">
      <c r="D264" t="s">
        <v>489</v>
      </c>
    </row>
    <row r="265" spans="4:4">
      <c r="D265" t="s">
        <v>490</v>
      </c>
    </row>
    <row r="266" spans="4:4">
      <c r="D266" t="s">
        <v>491</v>
      </c>
    </row>
    <row r="267" spans="4:4">
      <c r="D267" t="s">
        <v>693</v>
      </c>
    </row>
    <row r="268" spans="4:4">
      <c r="D268" t="s">
        <v>492</v>
      </c>
    </row>
    <row r="269" spans="4:4">
      <c r="D269" t="s">
        <v>493</v>
      </c>
    </row>
    <row r="270" spans="4:4">
      <c r="D270" t="s">
        <v>494</v>
      </c>
    </row>
    <row r="271" spans="4:4">
      <c r="D271" t="s">
        <v>495</v>
      </c>
    </row>
    <row r="272" spans="4:4">
      <c r="D272" t="s">
        <v>496</v>
      </c>
    </row>
    <row r="273" spans="4:4">
      <c r="D273" t="s">
        <v>497</v>
      </c>
    </row>
    <row r="274" spans="4:4">
      <c r="D274" t="s">
        <v>498</v>
      </c>
    </row>
    <row r="275" spans="4:4">
      <c r="D275" t="s">
        <v>499</v>
      </c>
    </row>
    <row r="276" spans="4:4">
      <c r="D276" t="s">
        <v>694</v>
      </c>
    </row>
    <row r="277" spans="4:4">
      <c r="D277" t="s">
        <v>572</v>
      </c>
    </row>
    <row r="278" spans="4:4">
      <c r="D278" t="s">
        <v>500</v>
      </c>
    </row>
    <row r="279" spans="4:4">
      <c r="D279" t="s">
        <v>501</v>
      </c>
    </row>
    <row r="280" spans="4:4">
      <c r="D280" t="s">
        <v>502</v>
      </c>
    </row>
    <row r="281" spans="4:4">
      <c r="D281" t="s">
        <v>503</v>
      </c>
    </row>
    <row r="282" spans="4:4">
      <c r="D282" t="s">
        <v>504</v>
      </c>
    </row>
    <row r="283" spans="4:4">
      <c r="D283" t="s">
        <v>573</v>
      </c>
    </row>
    <row r="284" spans="4:4">
      <c r="D284" t="s">
        <v>574</v>
      </c>
    </row>
    <row r="285" spans="4:4">
      <c r="D285" t="s">
        <v>505</v>
      </c>
    </row>
    <row r="286" spans="4:4">
      <c r="D286" t="s">
        <v>575</v>
      </c>
    </row>
    <row r="287" spans="4:4">
      <c r="D287" t="s">
        <v>576</v>
      </c>
    </row>
    <row r="288" spans="4:4">
      <c r="D288" t="s">
        <v>506</v>
      </c>
    </row>
    <row r="289" spans="4:4">
      <c r="D289" t="s">
        <v>507</v>
      </c>
    </row>
    <row r="290" spans="4:4">
      <c r="D290" t="s">
        <v>508</v>
      </c>
    </row>
    <row r="291" spans="4:4">
      <c r="D291" t="s">
        <v>509</v>
      </c>
    </row>
    <row r="292" spans="4:4">
      <c r="D292" t="s">
        <v>510</v>
      </c>
    </row>
    <row r="293" spans="4:4">
      <c r="D293" t="s">
        <v>511</v>
      </c>
    </row>
    <row r="294" spans="4:4">
      <c r="D294" t="s">
        <v>512</v>
      </c>
    </row>
    <row r="295" spans="4:4">
      <c r="D295" t="s">
        <v>577</v>
      </c>
    </row>
    <row r="296" spans="4:4">
      <c r="D296" t="s">
        <v>578</v>
      </c>
    </row>
  </sheetData>
  <autoFilter ref="D1:L294"/>
  <phoneticPr fontId="30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S4" sqref="S4"/>
    </sheetView>
  </sheetViews>
  <sheetFormatPr defaultRowHeight="15"/>
  <cols>
    <col min="2" max="2" width="7.140625" customWidth="1"/>
    <col min="3" max="4" width="10.42578125" customWidth="1"/>
    <col min="5" max="5" width="20.5703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2" max="12" width="29.5703125" customWidth="1"/>
    <col min="13" max="16" width="14.28515625" customWidth="1"/>
    <col min="18" max="18" width="22" customWidth="1"/>
    <col min="19" max="19" width="20.140625" customWidth="1"/>
  </cols>
  <sheetData>
    <row r="1" spans="1:20" s="36" customFormat="1" ht="41.45" customHeight="1">
      <c r="A1" s="36" t="s">
        <v>19</v>
      </c>
      <c r="B1" s="36" t="s">
        <v>42</v>
      </c>
      <c r="C1" s="36" t="s">
        <v>44</v>
      </c>
      <c r="D1" s="36" t="s">
        <v>65</v>
      </c>
      <c r="E1" s="36" t="s">
        <v>650</v>
      </c>
      <c r="F1" s="36" t="s">
        <v>23</v>
      </c>
      <c r="G1" s="36" t="s">
        <v>34</v>
      </c>
      <c r="H1" s="36" t="s">
        <v>71</v>
      </c>
      <c r="I1" s="36" t="s">
        <v>45</v>
      </c>
      <c r="J1" s="36" t="s">
        <v>61</v>
      </c>
      <c r="K1" s="36" t="s">
        <v>65</v>
      </c>
      <c r="L1" s="65" t="s">
        <v>698</v>
      </c>
      <c r="M1" s="36" t="s">
        <v>24</v>
      </c>
      <c r="N1" s="36" t="s">
        <v>35</v>
      </c>
      <c r="O1" s="36" t="s">
        <v>43</v>
      </c>
      <c r="P1" s="36" t="s">
        <v>46</v>
      </c>
      <c r="Q1" s="36" t="s">
        <v>794</v>
      </c>
      <c r="R1" s="37" t="s">
        <v>695</v>
      </c>
      <c r="S1" s="36" t="s">
        <v>4</v>
      </c>
      <c r="T1" s="36" t="s">
        <v>78</v>
      </c>
    </row>
    <row r="2" spans="1:20" ht="14.45" customHeight="1">
      <c r="A2" t="s">
        <v>245</v>
      </c>
      <c r="D2" s="3" t="s">
        <v>0</v>
      </c>
      <c r="E2" s="62"/>
      <c r="F2" s="3" t="s">
        <v>37</v>
      </c>
      <c r="G2" s="3" t="s">
        <v>47</v>
      </c>
      <c r="H2" s="3" t="s">
        <v>53</v>
      </c>
      <c r="I2" s="3" t="s">
        <v>129</v>
      </c>
      <c r="K2" s="3" t="s">
        <v>0</v>
      </c>
      <c r="L2" s="64" t="s">
        <v>786</v>
      </c>
      <c r="M2" s="3" t="s">
        <v>246</v>
      </c>
      <c r="N2" s="3" t="s">
        <v>250</v>
      </c>
      <c r="O2" s="3" t="s">
        <v>149</v>
      </c>
      <c r="P2" s="3" t="s">
        <v>0</v>
      </c>
      <c r="Q2" t="s">
        <v>795</v>
      </c>
      <c r="R2" t="s">
        <v>5</v>
      </c>
      <c r="S2" s="39" t="s">
        <v>151</v>
      </c>
      <c r="T2" s="3" t="s">
        <v>0</v>
      </c>
    </row>
    <row r="3" spans="1:20">
      <c r="A3" t="s">
        <v>176</v>
      </c>
      <c r="B3">
        <v>2025</v>
      </c>
      <c r="C3" s="3" t="s">
        <v>68</v>
      </c>
      <c r="D3" s="3" t="s">
        <v>1</v>
      </c>
      <c r="E3" s="62" t="s">
        <v>651</v>
      </c>
      <c r="F3" s="3" t="s">
        <v>36</v>
      </c>
      <c r="G3" s="3" t="s">
        <v>2</v>
      </c>
      <c r="H3" s="3" t="s">
        <v>54</v>
      </c>
      <c r="I3" s="3" t="s">
        <v>130</v>
      </c>
      <c r="J3" s="3" t="s">
        <v>76</v>
      </c>
      <c r="K3" s="3" t="s">
        <v>1</v>
      </c>
      <c r="L3" s="64" t="s">
        <v>787</v>
      </c>
      <c r="M3" s="3" t="s">
        <v>247</v>
      </c>
      <c r="N3" s="3"/>
      <c r="O3" s="3" t="s">
        <v>150</v>
      </c>
      <c r="P3" s="3" t="s">
        <v>1</v>
      </c>
      <c r="Q3" t="s">
        <v>796</v>
      </c>
      <c r="R3" t="s">
        <v>6</v>
      </c>
      <c r="S3" s="39" t="s">
        <v>152</v>
      </c>
      <c r="T3" s="3" t="s">
        <v>1</v>
      </c>
    </row>
    <row r="4" spans="1:20">
      <c r="B4">
        <v>2026</v>
      </c>
      <c r="C4" s="3" t="s">
        <v>69</v>
      </c>
      <c r="D4" s="3"/>
      <c r="E4" s="62" t="s">
        <v>652</v>
      </c>
      <c r="F4" s="3"/>
      <c r="G4" t="s">
        <v>583</v>
      </c>
      <c r="H4" s="3" t="s">
        <v>817</v>
      </c>
      <c r="I4" s="3" t="s">
        <v>131</v>
      </c>
      <c r="J4" s="3" t="s">
        <v>77</v>
      </c>
      <c r="K4" s="3"/>
      <c r="L4" s="64" t="s">
        <v>788</v>
      </c>
      <c r="M4" s="3" t="s">
        <v>248</v>
      </c>
      <c r="N4" s="3"/>
      <c r="O4" s="3"/>
      <c r="P4" s="3"/>
      <c r="Q4" t="s">
        <v>797</v>
      </c>
      <c r="R4" t="s">
        <v>7</v>
      </c>
      <c r="S4" s="3" t="s">
        <v>819</v>
      </c>
    </row>
    <row r="5" spans="1:20">
      <c r="B5">
        <v>2027</v>
      </c>
      <c r="C5" s="3" t="s">
        <v>67</v>
      </c>
      <c r="D5" s="3"/>
      <c r="E5" s="62" t="s">
        <v>653</v>
      </c>
      <c r="F5" s="3"/>
      <c r="G5" s="3" t="s">
        <v>72</v>
      </c>
      <c r="H5" s="3" t="s">
        <v>579</v>
      </c>
      <c r="I5" s="46" t="s">
        <v>584</v>
      </c>
      <c r="K5" s="3"/>
      <c r="L5" s="64" t="s">
        <v>789</v>
      </c>
      <c r="M5" s="3" t="s">
        <v>249</v>
      </c>
      <c r="N5" s="3"/>
      <c r="O5" s="3"/>
      <c r="P5" s="3"/>
      <c r="Q5" t="s">
        <v>798</v>
      </c>
      <c r="R5" t="s">
        <v>8</v>
      </c>
      <c r="S5" s="3" t="s">
        <v>154</v>
      </c>
    </row>
    <row r="6" spans="1:20">
      <c r="C6" s="3" t="s">
        <v>66</v>
      </c>
      <c r="E6" s="62" t="s">
        <v>654</v>
      </c>
      <c r="G6" s="3" t="s">
        <v>73</v>
      </c>
      <c r="H6" s="3" t="s">
        <v>580</v>
      </c>
      <c r="L6" s="64" t="s">
        <v>790</v>
      </c>
      <c r="Q6" t="s">
        <v>799</v>
      </c>
      <c r="R6" s="1" t="s">
        <v>9</v>
      </c>
      <c r="S6" s="3" t="s">
        <v>153</v>
      </c>
    </row>
    <row r="7" spans="1:20">
      <c r="C7" s="61" t="s">
        <v>649</v>
      </c>
      <c r="G7" s="3" t="s">
        <v>74</v>
      </c>
      <c r="H7" s="3" t="s">
        <v>58</v>
      </c>
      <c r="L7" s="64" t="s">
        <v>791</v>
      </c>
      <c r="Q7" t="s">
        <v>800</v>
      </c>
      <c r="R7" t="s">
        <v>10</v>
      </c>
    </row>
    <row r="8" spans="1:20">
      <c r="G8" s="3" t="s">
        <v>75</v>
      </c>
      <c r="H8" s="3" t="s">
        <v>581</v>
      </c>
      <c r="L8" s="64" t="s">
        <v>792</v>
      </c>
      <c r="Q8" t="s">
        <v>801</v>
      </c>
      <c r="R8" t="s">
        <v>11</v>
      </c>
    </row>
    <row r="9" spans="1:20">
      <c r="G9" s="3"/>
      <c r="H9" s="3" t="s">
        <v>582</v>
      </c>
      <c r="L9" s="64" t="s">
        <v>716</v>
      </c>
      <c r="Q9" t="s">
        <v>802</v>
      </c>
      <c r="R9" t="s">
        <v>12</v>
      </c>
    </row>
    <row r="10" spans="1:20">
      <c r="Q10" t="s">
        <v>803</v>
      </c>
      <c r="R10" t="s">
        <v>13</v>
      </c>
    </row>
    <row r="11" spans="1:20">
      <c r="Q11" t="s">
        <v>804</v>
      </c>
      <c r="R11" t="s">
        <v>14</v>
      </c>
    </row>
    <row r="12" spans="1:20">
      <c r="Q12" t="s">
        <v>805</v>
      </c>
      <c r="R12" t="s">
        <v>15</v>
      </c>
    </row>
    <row r="13" spans="1:20">
      <c r="Q13" t="s">
        <v>806</v>
      </c>
      <c r="R13" s="2" t="s">
        <v>16</v>
      </c>
    </row>
    <row r="14" spans="1:20">
      <c r="Q14" t="s">
        <v>807</v>
      </c>
      <c r="R14" s="2" t="s">
        <v>17</v>
      </c>
    </row>
    <row r="15" spans="1:20">
      <c r="R15" t="s">
        <v>251</v>
      </c>
    </row>
    <row r="16" spans="1:20">
      <c r="R16" s="3" t="s">
        <v>655</v>
      </c>
    </row>
    <row r="17" spans="18:18">
      <c r="R17" s="3"/>
    </row>
  </sheetData>
  <autoFilter ref="B1:S1"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Commitment</vt:lpstr>
      <vt:lpstr>Item</vt:lpstr>
      <vt:lpstr>CCD1107</vt:lpstr>
      <vt:lpstr>ValueSelection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2026-03-17T03:24:46Z</dcterms:modified>
</cp:coreProperties>
</file>