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D1EA6CB-118F-41A2-B19E-CB975C9FF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2" i="5"/>
  <c r="AO3" i="5"/>
  <c r="AO4" i="5"/>
  <c r="AO5" i="5"/>
  <c r="AO2" i="5"/>
  <c r="AL3" i="5" l="1"/>
  <c r="AS3" i="5" s="1"/>
  <c r="AL4" i="5"/>
  <c r="AS4" i="5" s="1"/>
  <c r="AL5" i="5"/>
  <c r="AS5" i="5" s="1"/>
  <c r="AL2" i="5"/>
  <c r="AS2" i="5" s="1"/>
  <c r="AY5" i="5"/>
  <c r="AD5" i="5"/>
  <c r="AE5" i="5" s="1"/>
  <c r="AG5" i="5" s="1"/>
  <c r="AJ5" i="5"/>
  <c r="AY4" i="5"/>
  <c r="AD4" i="5"/>
  <c r="AE4" i="5" s="1"/>
  <c r="AY3" i="5"/>
  <c r="AD3" i="5"/>
  <c r="AE3" i="5" s="1"/>
  <c r="AY2" i="5"/>
  <c r="AD2" i="5"/>
  <c r="AE2" i="5" s="1"/>
  <c r="AJ2" i="5"/>
  <c r="AT5" i="5" l="1"/>
  <c r="AX5" i="5" s="1"/>
  <c r="AU5" i="5" l="1"/>
  <c r="AT4" i="5"/>
  <c r="AX4" i="5" s="1"/>
  <c r="AT3" i="5"/>
  <c r="AX3" i="5" s="1"/>
  <c r="AU3" i="5" l="1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<sst xmlns="http://schemas.openxmlformats.org/spreadsheetml/2006/main" count="99" uniqueCount="69">
  <si>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</si>
  <si>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</si>
  <si>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</si>
  <si>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</si>
  <si>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</si>
  <si>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</si>
  <si>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</si>
  <si>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</si>
  <si>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</si>
  <si>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</si>
  <si>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</si>
  <si>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</si>
  <si>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</si>
  <si>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</si>
  <si>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</si>
  <si>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</si>
  <si>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</si>
  <si>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</si>
  <si>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</si>
  <si>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</si>
  <si>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</si>
  <si>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</si>
  <si>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</si>
  <si>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</si>
  <si>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</si>
  <si>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</si>
  <si>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</si>
  <si>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</si>
  <si>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</si>
  <si>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</si>
  <si>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</si>
  <si>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</si>
  <si>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</si>
  <si>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</si>
  <si>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</si>
  <si>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</si>
  <si>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</si>
  <si>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</si>
  <si>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</si>
  <si>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</si>
  <si>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</si>
  <si>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</si>
  <si>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</si>
  <si>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</si>
  <si>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</si>
  <si>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</si>
  <si>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</si>
  <si>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</si>
  <si>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</si>
  <si>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</si>
  <si>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</si>
  <si>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</si>
  <si>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</si>
  <si>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</si>
  <si>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MICROFIBRE XMAS POST</t>
    <phoneticPr fontId="69" type="noConversion"/>
  </si>
  <si>
    <t>100% recycled polyester 90gsm microfibre digital printed</t>
    <phoneticPr fontId="69" type="noConversion"/>
  </si>
  <si>
    <t>85gsm GRS MF</t>
    <phoneticPr fontId="69" type="noConversion"/>
  </si>
  <si>
    <r>
      <rPr>
        <sz val="11"/>
        <rFont val="微软雅黑"/>
        <family val="2"/>
        <charset val="134"/>
      </rPr>
      <t>Super King：</t>
    </r>
    <r>
      <rPr>
        <sz val="11"/>
        <rFont val="Calibri"/>
        <family val="2"/>
      </rPr>
      <t xml:space="preserve"> 260x220/50x75cm(2)</t>
    </r>
    <phoneticPr fontId="69" type="noConversion"/>
  </si>
  <si>
    <r>
      <rPr>
        <sz val="11"/>
        <rFont val="微软雅黑"/>
        <family val="2"/>
        <charset val="134"/>
      </rPr>
      <t>King：</t>
    </r>
    <r>
      <rPr>
        <sz val="11"/>
        <rFont val="Calibri"/>
        <family val="2"/>
      </rPr>
      <t xml:space="preserve"> 230x220/50x75cm(2)</t>
    </r>
    <phoneticPr fontId="69" type="noConversion"/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</si>
  <si>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200x200/50x75+4cm(2)</t>
    </r>
    <phoneticPr fontId="69" type="noConversion"/>
  </si>
  <si>
    <r>
      <t>Single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135x200/50x75+4cm</t>
    </r>
    <phoneticPr fontId="69" type="noConversion"/>
  </si>
  <si>
    <t>Navy</t>
    <phoneticPr fontId="69" type="noConversion"/>
  </si>
  <si>
    <t>G97551</t>
    <phoneticPr fontId="69" type="noConversion"/>
  </si>
  <si>
    <t>Letters to Santa</t>
    <phoneticPr fontId="69" type="noConversion"/>
  </si>
  <si>
    <t>MF XMAS POST</t>
    <phoneticPr fontId="69" type="noConversion"/>
  </si>
  <si>
    <t>NR12-0681</t>
    <phoneticPr fontId="72" type="noConversion"/>
  </si>
  <si>
    <t>NR12-0682</t>
  </si>
  <si>
    <t>NR12-0683</t>
  </si>
  <si>
    <t>NR12-0684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</si>
</sst>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name val="Calibri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71" fillId="0" borderId="1" xfId="0" applyFont="1" applyBorder="1"/>
    <xf numFmtId="0" fontId="5" fillId="0" borderId="13" xfId="0" applyFont="1" applyBorder="1"/>
    <xf numFmtId="2" fontId="70" fillId="0" borderId="1" xfId="4" applyNumberFormat="1" applyFont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AY5"/>
  <sheetViews>
    <sheetView tabSelected="1" workbookViewId="0">
      <selection activeCell="A6" sqref="A6:XFD348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4" width="6.140625" style="3" customWidth="1"/>
    <col min="15" max="15" width="7.285156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16384" width="9.140625" style="3"/>
  </cols>
  <sheetData>
    <row r="1" spans="1:51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</row>
    <row r="2" spans="1:51" ht="28.9" customHeight="1">
      <c r="A2" s="36">
        <v>1</v>
      </c>
      <c r="B2" s="37"/>
      <c r="C2" s="37"/>
      <c r="D2" s="37"/>
      <c r="E2" s="37"/>
      <c r="F2" s="37" t="s">
        <v>4</v>
      </c>
      <c r="G2" s="37" t="s">
        <v>63</v>
      </c>
      <c r="H2" s="37" t="s">
        <v>54</v>
      </c>
      <c r="I2" s="37" t="s">
        <v>64</v>
      </c>
      <c r="J2" s="37" t="s">
        <v>55</v>
      </c>
      <c r="K2" s="37" t="s">
        <v>56</v>
      </c>
      <c r="L2" s="47" t="s">
        <v>60</v>
      </c>
      <c r="M2" s="37" t="s">
        <v>61</v>
      </c>
      <c r="N2" s="37"/>
      <c r="O2" s="37" t="s">
        <v>62</v>
      </c>
      <c r="P2" s="49" t="s">
        <v>65</v>
      </c>
      <c r="Q2" s="37"/>
      <c r="R2" s="37" t="s">
        <v>45</v>
      </c>
      <c r="S2" s="38">
        <v>41.5</v>
      </c>
      <c r="T2" s="39">
        <v>7.9</v>
      </c>
      <c r="U2" s="40">
        <v>5.25</v>
      </c>
      <c r="V2" s="41">
        <v>5.25</v>
      </c>
      <c r="W2" s="12"/>
      <c r="X2" s="37" t="s">
        <v>3</v>
      </c>
      <c r="Y2" s="39">
        <v>60</v>
      </c>
      <c r="Z2" s="39">
        <v>30</v>
      </c>
      <c r="AA2" s="39">
        <v>25</v>
      </c>
      <c r="AB2" s="50">
        <v>2</v>
      </c>
      <c r="AC2" s="11">
        <v>16</v>
      </c>
      <c r="AD2" s="42">
        <f>IF(Y2="","",Y2*Z2*AA2/1000000)</f>
        <v>4.4999999999999998E-2</v>
      </c>
      <c r="AE2" s="43">
        <f t="shared" ref="AE2:AE5" si="0">IF(AC2="","",65/AD2*AC2)</f>
        <v>23111</v>
      </c>
      <c r="AF2" s="37"/>
      <c r="AG2" s="44"/>
      <c r="AH2" s="37"/>
      <c r="AI2" s="45"/>
      <c r="AJ2" s="44">
        <f t="shared" ref="AJ2:AJ5" si="1">IF(ISERROR(V2*AI2),"",V2*AI2)</f>
        <v>0</v>
      </c>
      <c r="AK2" s="45">
        <v>0</v>
      </c>
      <c r="AL2" s="44">
        <f t="shared" ref="AL2:AL5" si="2">IF(ISERROR(AV2*AK2),"",AV2*AK2)</f>
        <v>0</v>
      </c>
      <c r="AM2" s="37"/>
      <c r="AN2" s="45">
        <v>0</v>
      </c>
      <c r="AO2" s="44">
        <f>IF(ISERROR(AV2*AN2),"",AV2*AN2)</f>
        <v>0</v>
      </c>
      <c r="AP2" s="37"/>
      <c r="AQ2" s="45"/>
      <c r="AR2" s="44">
        <f>IF(ISERROR(AV2*AQ2),"",AV2*AQ2)</f>
        <v>0</v>
      </c>
      <c r="AS2" s="44">
        <f>IF(ISERROR(AL2+AO2+AR2),"",AL2+AO2+AR2)</f>
        <v>0</v>
      </c>
      <c r="AT2" s="44">
        <f t="shared" ref="AT2:AT5" si="3">IF(ISERROR(V2+AS2),"",V2+AS2)</f>
        <v>5.25</v>
      </c>
      <c r="AU2" s="46">
        <f>IF(ISERROR((AV2-AT2)/AV2),"",(AV2-AT2)/AV2)</f>
        <v>0.125</v>
      </c>
      <c r="AV2" s="12">
        <v>6</v>
      </c>
      <c r="AW2" s="11"/>
      <c r="AX2" s="44">
        <f t="shared" ref="AX2:AX5" si="4">IF(ISERROR(AT2*AW2),"",AT2*AW2)</f>
        <v>0</v>
      </c>
      <c r="AY2" s="44">
        <f t="shared" ref="AY2:AY5" si="5">IF(ISERROR(AV2*AW2),"",AV2*AW2)</f>
        <v>0</v>
      </c>
    </row>
    <row r="3" spans="1:51" ht="16.5">
      <c r="A3" s="36">
        <v>2</v>
      </c>
      <c r="B3" s="37"/>
      <c r="C3" s="37"/>
      <c r="D3" s="37"/>
      <c r="E3" s="37"/>
      <c r="F3" s="37" t="s">
        <v>4</v>
      </c>
      <c r="G3" s="37" t="s">
        <v>63</v>
      </c>
      <c r="H3" s="37" t="s">
        <v>54</v>
      </c>
      <c r="I3" s="37" t="s">
        <v>64</v>
      </c>
      <c r="J3" s="37" t="s">
        <v>55</v>
      </c>
      <c r="K3" s="37" t="s">
        <v>56</v>
      </c>
      <c r="L3" s="47" t="s">
        <v>59</v>
      </c>
      <c r="M3" s="37" t="s">
        <v>61</v>
      </c>
      <c r="N3" s="37"/>
      <c r="O3" s="37" t="s">
        <v>62</v>
      </c>
      <c r="P3" s="49" t="s">
        <v>66</v>
      </c>
      <c r="Q3" s="37"/>
      <c r="R3" s="37" t="s">
        <v>45</v>
      </c>
      <c r="S3" s="38">
        <v>58.4</v>
      </c>
      <c r="T3" s="39">
        <v>7.9</v>
      </c>
      <c r="U3" s="40">
        <v>7.39</v>
      </c>
      <c r="V3" s="41">
        <v>7.39</v>
      </c>
      <c r="W3" s="12"/>
      <c r="X3" s="37" t="s">
        <v>3</v>
      </c>
      <c r="Y3" s="39">
        <v>60</v>
      </c>
      <c r="Z3" s="39">
        <v>30</v>
      </c>
      <c r="AA3" s="39">
        <v>25</v>
      </c>
      <c r="AB3" s="50">
        <v>2</v>
      </c>
      <c r="AC3" s="11">
        <v>12</v>
      </c>
      <c r="AD3" s="42">
        <f t="shared" ref="AD3:AD5" si="6">IF(Y3="","",Y3*Z3*AA3/1000000)</f>
        <v>4.4999999999999998E-2</v>
      </c>
      <c r="AE3" s="43">
        <f t="shared" si="0"/>
        <v>17333</v>
      </c>
      <c r="AF3" s="37"/>
      <c r="AG3" s="44"/>
      <c r="AH3" s="37"/>
      <c r="AI3" s="45"/>
      <c r="AJ3" s="44">
        <f t="shared" si="1"/>
        <v>0</v>
      </c>
      <c r="AK3" s="45">
        <v>0</v>
      </c>
      <c r="AL3" s="44">
        <f t="shared" si="2"/>
        <v>0</v>
      </c>
      <c r="AM3" s="37"/>
      <c r="AN3" s="45">
        <v>0</v>
      </c>
      <c r="AO3" s="44">
        <f t="shared" ref="AO3:AO5" si="7">IF(ISERROR(AV3*AN3),"",AV3*AN3)</f>
        <v>0</v>
      </c>
      <c r="AP3" s="37"/>
      <c r="AQ3" s="45"/>
      <c r="AR3" s="44">
        <f t="shared" ref="AR3:AR5" si="8">IF(ISERROR(AV3*AQ3),"",AV3*AQ3)</f>
        <v>0</v>
      </c>
      <c r="AS3" s="44">
        <f t="shared" ref="AS3:AS5" si="9">IF(ISERROR(AL3+AO3+AR3),"",AL3+AO3+AR3)</f>
        <v>0</v>
      </c>
      <c r="AT3" s="44">
        <f t="shared" si="3"/>
        <v>7.39</v>
      </c>
      <c r="AU3" s="46">
        <f t="shared" ref="AU3:AU5" si="10">IF(ISERROR((AV3-AT3)/AV3),"",(AV3-AT3)/AV3)</f>
        <v>0.15060000000000001</v>
      </c>
      <c r="AV3" s="12">
        <v>8.6999999999999993</v>
      </c>
      <c r="AW3" s="11"/>
      <c r="AX3" s="44">
        <f t="shared" si="4"/>
        <v>0</v>
      </c>
      <c r="AY3" s="44">
        <f t="shared" si="5"/>
        <v>0</v>
      </c>
    </row>
    <row r="4" spans="1:51" ht="16.5">
      <c r="A4" s="36">
        <v>3</v>
      </c>
      <c r="B4" s="37"/>
      <c r="C4" s="37"/>
      <c r="D4" s="37"/>
      <c r="E4" s="37"/>
      <c r="F4" s="37" t="s">
        <v>4</v>
      </c>
      <c r="G4" s="37" t="s">
        <v>63</v>
      </c>
      <c r="H4" s="37" t="s">
        <v>54</v>
      </c>
      <c r="I4" s="37" t="s">
        <v>64</v>
      </c>
      <c r="J4" s="37" t="s">
        <v>55</v>
      </c>
      <c r="K4" s="37" t="s">
        <v>56</v>
      </c>
      <c r="L4" s="48" t="s">
        <v>58</v>
      </c>
      <c r="M4" s="37" t="s">
        <v>61</v>
      </c>
      <c r="N4" s="37"/>
      <c r="O4" s="37" t="s">
        <v>62</v>
      </c>
      <c r="P4" s="49" t="s">
        <v>67</v>
      </c>
      <c r="Q4" s="37"/>
      <c r="R4" s="37" t="s">
        <v>45</v>
      </c>
      <c r="S4" s="38">
        <v>66.2</v>
      </c>
      <c r="T4" s="39">
        <v>7.9</v>
      </c>
      <c r="U4" s="40">
        <v>8.3800000000000008</v>
      </c>
      <c r="V4" s="41">
        <v>8.3800000000000008</v>
      </c>
      <c r="W4" s="12"/>
      <c r="X4" s="37" t="s">
        <v>3</v>
      </c>
      <c r="Y4" s="39">
        <v>60</v>
      </c>
      <c r="Z4" s="39">
        <v>30</v>
      </c>
      <c r="AA4" s="39">
        <v>25</v>
      </c>
      <c r="AB4" s="50">
        <v>2</v>
      </c>
      <c r="AC4" s="11">
        <v>10</v>
      </c>
      <c r="AD4" s="42">
        <f t="shared" si="6"/>
        <v>4.4999999999999998E-2</v>
      </c>
      <c r="AE4" s="43">
        <f t="shared" si="0"/>
        <v>14444</v>
      </c>
      <c r="AF4" s="37"/>
      <c r="AG4" s="44"/>
      <c r="AH4" s="37"/>
      <c r="AI4" s="45"/>
      <c r="AJ4" s="44">
        <f t="shared" si="1"/>
        <v>0</v>
      </c>
      <c r="AK4" s="45">
        <v>0</v>
      </c>
      <c r="AL4" s="44">
        <f t="shared" si="2"/>
        <v>0</v>
      </c>
      <c r="AM4" s="37"/>
      <c r="AN4" s="45">
        <v>0</v>
      </c>
      <c r="AO4" s="44">
        <f t="shared" si="7"/>
        <v>0</v>
      </c>
      <c r="AP4" s="37"/>
      <c r="AQ4" s="45"/>
      <c r="AR4" s="44">
        <f t="shared" si="8"/>
        <v>0</v>
      </c>
      <c r="AS4" s="44">
        <f t="shared" si="9"/>
        <v>0</v>
      </c>
      <c r="AT4" s="44">
        <f t="shared" si="3"/>
        <v>8.3800000000000008</v>
      </c>
      <c r="AU4" s="46">
        <f t="shared" si="10"/>
        <v>0.1492</v>
      </c>
      <c r="AV4" s="12">
        <v>9.85</v>
      </c>
      <c r="AW4" s="11"/>
      <c r="AX4" s="44">
        <f t="shared" si="4"/>
        <v>0</v>
      </c>
      <c r="AY4" s="44">
        <f t="shared" si="5"/>
        <v>0</v>
      </c>
    </row>
    <row r="5" spans="1:51" ht="16.5">
      <c r="A5" s="36">
        <v>4</v>
      </c>
      <c r="B5" s="37"/>
      <c r="C5" s="37"/>
      <c r="D5" s="37"/>
      <c r="E5" s="37"/>
      <c r="F5" s="37" t="s">
        <v>4</v>
      </c>
      <c r="G5" s="37" t="s">
        <v>63</v>
      </c>
      <c r="H5" s="37" t="s">
        <v>54</v>
      </c>
      <c r="I5" s="37" t="s">
        <v>64</v>
      </c>
      <c r="J5" s="37" t="s">
        <v>55</v>
      </c>
      <c r="K5" s="37" t="s">
        <v>56</v>
      </c>
      <c r="L5" s="48" t="s">
        <v>57</v>
      </c>
      <c r="M5" s="37" t="s">
        <v>61</v>
      </c>
      <c r="N5" s="37"/>
      <c r="O5" s="37" t="s">
        <v>62</v>
      </c>
      <c r="P5" s="49" t="s">
        <v>68</v>
      </c>
      <c r="Q5" s="37"/>
      <c r="R5" s="37" t="s">
        <v>45</v>
      </c>
      <c r="S5" s="38">
        <v>71.7</v>
      </c>
      <c r="T5" s="39">
        <v>7.9</v>
      </c>
      <c r="U5" s="40">
        <v>9.08</v>
      </c>
      <c r="V5" s="41">
        <v>9.08</v>
      </c>
      <c r="W5" s="12"/>
      <c r="X5" s="37" t="s">
        <v>3</v>
      </c>
      <c r="Y5" s="39">
        <v>60</v>
      </c>
      <c r="Z5" s="39">
        <v>30</v>
      </c>
      <c r="AA5" s="39">
        <v>25</v>
      </c>
      <c r="AB5" s="50">
        <v>2</v>
      </c>
      <c r="AC5" s="11">
        <v>10</v>
      </c>
      <c r="AD5" s="42">
        <f t="shared" si="6"/>
        <v>4.4999999999999998E-2</v>
      </c>
      <c r="AE5" s="43">
        <f t="shared" si="0"/>
        <v>14444</v>
      </c>
      <c r="AF5" s="37"/>
      <c r="AG5" s="44">
        <f t="shared" ref="AG5" si="11">IF(ISERROR(AF5/AE5),"",AF5/AE5)</f>
        <v>0</v>
      </c>
      <c r="AH5" s="37"/>
      <c r="AI5" s="45"/>
      <c r="AJ5" s="44">
        <f t="shared" si="1"/>
        <v>0</v>
      </c>
      <c r="AK5" s="45">
        <v>0</v>
      </c>
      <c r="AL5" s="44">
        <f t="shared" si="2"/>
        <v>0</v>
      </c>
      <c r="AM5" s="37"/>
      <c r="AN5" s="45">
        <v>0</v>
      </c>
      <c r="AO5" s="44">
        <f t="shared" si="7"/>
        <v>0</v>
      </c>
      <c r="AP5" s="37"/>
      <c r="AQ5" s="45"/>
      <c r="AR5" s="44">
        <f t="shared" si="8"/>
        <v>0</v>
      </c>
      <c r="AS5" s="44">
        <f t="shared" si="9"/>
        <v>0</v>
      </c>
      <c r="AT5" s="44">
        <f t="shared" si="3"/>
        <v>9.08</v>
      </c>
      <c r="AU5" s="46">
        <f t="shared" si="10"/>
        <v>0.15140000000000001</v>
      </c>
      <c r="AV5" s="12">
        <v>10.7</v>
      </c>
      <c r="AW5" s="11"/>
      <c r="AX5" s="44">
        <f t="shared" si="4"/>
        <v>0</v>
      </c>
      <c r="AY5" s="44">
        <f t="shared" si="5"/>
        <v>0</v>
      </c>
    </row>
  </sheetData>
  <sheetProtection insertRows="0" deleteRows="0" sort="0"/>
  <protectedRanges>
    <protectedRange sqref="Q2:S5 A2:J5 U2:AW5 M2:O5" name="Range1"/>
    <protectedRange sqref="K2:K5" name="Range1_1"/>
    <protectedRange sqref="L2:L5" name="Range1_2"/>
    <protectedRange sqref="T2:T5" name="Range1_3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2026-03-11T05:49:35Z</dcterms:modified>
</cp:coreProperties>
</file>