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a">[2]Flow!$AB$27:$AB$28,[2]Flow!$AB$39:$AB$43,[2]Flow!$AB$64:$AB$65,[2]Flow!$AB$93:$AB$94,[2]Flow!$AB$103:$AB$105,[2]Flow!$AB$116:$AB$117</definedName>
    <definedName name="ACCESSORIES">'[3]x-Lists'!$AH$2:$AH$12</definedName>
    <definedName name="Acol">#REF!</definedName>
    <definedName name="AD">'[4]other data'!$T$2:$T$5</definedName>
    <definedName name="ADUL">#REF!</definedName>
    <definedName name="ALLOCATE">[5]comments!$F$3:$F$21</definedName>
    <definedName name="ALLOCATION">'[3]x-Lists'!$Q$2</definedName>
    <definedName name="APL">#REF!</definedName>
    <definedName name="ART">#REF!</definedName>
    <definedName name="ARTIFICIALFLOWERSPLANTS">#REF!</definedName>
    <definedName name="ARTIFICIALFLOWERSPLANTSA1">[6]!Table1[[#All],[VALENCE]]</definedName>
    <definedName name="ARTIFICIALFLOWERSPLANTSAW2">#REF!</definedName>
    <definedName name="ARTIFICIALFLOWERSPLANTSSILHOUETTE">[6]!Table1[[#All],[QUILT]]</definedName>
    <definedName name="Artwork">#REF!</definedName>
    <definedName name="as">'[7]1-Import Product Data Sheet'!$X$2</definedName>
    <definedName name="AssortedSKU_Range">[8]Mapping!$J$2:$J$3</definedName>
    <definedName name="ATotalsPos">#REF!</definedName>
    <definedName name="Banner">'[9]Hardline Drop down'!$H$5:$H$9</definedName>
    <definedName name="BASI">#REF!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BATH">[6]!Table1[[#All],[BEDDING]]</definedName>
    <definedName name="BEDBATHSIZE">[6]!Table1[[#All],[FULL/QUEEN]]</definedName>
    <definedName name="BEDBATHTICKETTYPE">[6]!Table1[[#All],[SMALL GUM]]</definedName>
    <definedName name="BEDBATHTICKETYPE">[6]!Table1[[#All],[SMALL GUM]]</definedName>
    <definedName name="BEDDING">[6]!Table1[[#All],[BEDSKIRTS]]</definedName>
    <definedName name="Bedding.">#REF!</definedName>
    <definedName name="Bedspreads_Coverlets">#REF!</definedName>
    <definedName name="biab">'[10]BIAB OCT 00'!$A$5:$AB$70</definedName>
    <definedName name="BIG_IDEAS">'[3]x-Lists'!$AU$2:$AU$17</definedName>
    <definedName name="bigidea">[11]Lists!$I$6:$I$29</definedName>
    <definedName name="Blankets_Throws">#REF!</definedName>
    <definedName name="BLANKETSTHROWSA1">[6]!Table1[[#All],[KING]]</definedName>
    <definedName name="BLANKETSTHROWSS">[6]!Table1[[#All],[KING SHAM]]</definedName>
    <definedName name="BLK">#REF!</definedName>
    <definedName name="bluedec">'[10]BLUE DEC BED OCT 00'!$A$5:$AB$97</definedName>
    <definedName name="bluesheet">'[10]BLUE SHEETS OCT 00'!$A$5:$AC$150</definedName>
    <definedName name="BRAND">[12]LIST!$D$2:$D$7</definedName>
    <definedName name="Branded">[11]Lists!$F$6:$F$38</definedName>
    <definedName name="brands">'[4]other data'!$K$2:$K$48</definedName>
    <definedName name="BULKPREPACKTYPE">'[3]x-Lists'!$H$2:$H$4</definedName>
    <definedName name="BuyUnits_Range">[8]Mapping!$B$2:$B$55</definedName>
    <definedName name="ca_available_Range">[8]Mapping!$AB$2:$AB$5</definedName>
    <definedName name="ca_Compliant_Range">[8]Mapping!$BF$2:$BF$4</definedName>
    <definedName name="ca_CompliantReason_Range">[8]Mapping!$BH$2:$BH$13</definedName>
    <definedName name="ca_SisVendor_Range">[8]Mapping!$BD$2:$BD$3</definedName>
    <definedName name="ca_stuffedarticlesreg_Range">[8]Mapping!$AD$2:$AD$6</definedName>
    <definedName name="Calendar">[13]calendar!$A$1:$B$62</definedName>
    <definedName name="CANDLEHOLDERS">[6]!Table1[KING]</definedName>
    <definedName name="CANDLES">[6]!Table1[[#All],[BEDSKIRTS]]</definedName>
    <definedName name="CANDLESA1">[6]!Table1[TWIN]</definedName>
    <definedName name="CANDLESA2">[6]!Table1[Column13]</definedName>
    <definedName name="CANDLESETS">[6]!Table1[TWIN]</definedName>
    <definedName name="CANDLESMATERIAL">#REF!</definedName>
    <definedName name="CANDLESMATERIAL\">#REF!</definedName>
    <definedName name="CANDLESPRODUCT">[6]!Table1[[#Headers],[BEDSKIRTS]]</definedName>
    <definedName name="CANDLESSILHOUETTE">[6]!Table1[[#All],[COMFORTER SET]]</definedName>
    <definedName name="CANDLESTICKETTYPE">[6]!Table1[[#All],[LARGE GUM]]</definedName>
    <definedName name="CANDLESTICKETYPE">[6]!Table1[LARGE GUM]</definedName>
    <definedName name="Case_Freight_Range">[8]Mapping!$F$2:$F$19</definedName>
    <definedName name="CATEGORY">[14]Sheet1!$DW$2:$DW$3</definedName>
    <definedName name="categoryfinal">'[15]Import Quote Sheet'!$A$90:$A$190</definedName>
    <definedName name="CFSCY">'[3]x-imports'!$A$2:$A$3</definedName>
    <definedName name="CG">[16]BL!$A$4:$A$874</definedName>
    <definedName name="chargeback">'[4]other data'!$B$2:$B$6</definedName>
    <definedName name="CLIMATE">'[3]x-Lists'!$O$2:$O$11</definedName>
    <definedName name="close">#REF!</definedName>
    <definedName name="CLOSING">#REF!</definedName>
    <definedName name="cls">#REF!</definedName>
    <definedName name="Clust747">'[17]D. 747 Clusters'!$1:$1048576</definedName>
    <definedName name="clust748">'[17]D. 748 Clusters'!$1:$1048576</definedName>
    <definedName name="color">[11]Lists!$J$6:$J$29</definedName>
    <definedName name="COLOR_FAMILY">'[18]x-Lists'!$AB$2:$AB$18</definedName>
    <definedName name="colour">[14]Sheet1!$EH$2:$EH$3</definedName>
    <definedName name="COMFORTERSBEDDINGSETSA1">[6]!Table1[[#All],[TWIN]]</definedName>
    <definedName name="COMFORTERSBEDDINGSETSS">[6]!Table1[[#All],[COMFORTER SET]]</definedName>
    <definedName name="CONCEPT1">'[19]concept dump sheet'!$A$3:$W$1852</definedName>
    <definedName name="COO_Dest">[8]COO!$D$1:$D$3:'[8]COO'!$D$2</definedName>
    <definedName name="COOCountry_Range">[8]Mapping!$R$2:$R$245</definedName>
    <definedName name="COODest_Range">[8]Mapping!$P$2:$P$3</definedName>
    <definedName name="corn">#REF!</definedName>
    <definedName name="CostCol">#REF!</definedName>
    <definedName name="countries">'[4]other data'!$I$3:$I$249</definedName>
    <definedName name="crs">'[20]SUBCATS INTERNAL USE'!$A$3:$C$1000</definedName>
    <definedName name="CURTAINSDRAPESA1">[6]!Table1[[#All],[VALENCE]]</definedName>
    <definedName name="CURTAINSDRAPESS">[6]!Table1[[#All],[OTHER]]</definedName>
    <definedName name="Cycle">[11]Lists!$E$6:$E$30</definedName>
    <definedName name="d">[21]Mapping!$AR$2:$AR$84</definedName>
    <definedName name="data">[22]DATA!$D:$IV</definedName>
    <definedName name="_xlnm.Database">'[3]x-Lists'!$A$2:$A$9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alPricing_Range">[8]Mapping!$AZ$2:$AZ$3</definedName>
    <definedName name="DEC">#REF!</definedName>
    <definedName name="DECOARTIVEACCENTSSILHOUETTE">[6]!Table1[[#All],[DUVETS]]</definedName>
    <definedName name="DECOR">#REF!</definedName>
    <definedName name="DECORA1">[6]!Table1[NOT USED]</definedName>
    <definedName name="Decorative_Accessories">#REF!</definedName>
    <definedName name="Decorative_Pillows_Inserts_Covers">#REF!</definedName>
    <definedName name="DECORATIVEACCENSSILHOUETTE">#REF!</definedName>
    <definedName name="DECORATIVEACCENTS">[6]!Table1[[#All],[THROW PILLOWS]]</definedName>
    <definedName name="DECORATIVEACCENTSA1">[6]!Table1[[#All],[KING]]</definedName>
    <definedName name="DECORATIVEACCENTSA2">#REF!</definedName>
    <definedName name="DECORATIVEACCENTSSILHOUETTE">[6]!Table1[[#All],[DUVETS]]</definedName>
    <definedName name="DECORATIVEPILLOWSCHAIRPADS">[6]!Table1[[#All],[THROW PILLOWS]]</definedName>
    <definedName name="DECORATIVEPILLOWSCHAIRPADSA1">[6]!Table1[[#All],[QUEEN]]</definedName>
    <definedName name="DECORPRODUCT">#REF!</definedName>
    <definedName name="del">'[20]SUBCATS INTERNAL USE'!$G$2:$H$512</definedName>
    <definedName name="den">[11]Lists!$L$6:$L$29</definedName>
    <definedName name="Description1_Range">[8]Mapping!$AM$2:$AM$72</definedName>
    <definedName name="Description2_Range">[8]Mapping!$AN$2:$AN$84</definedName>
    <definedName name="DESTINATIONPORT">'[3]x-imports'!$B$2:$B$3</definedName>
    <definedName name="DIAMETER">'[3]x-Lists'!$AM$2:$AM$9</definedName>
    <definedName name="diffgrp">'[4]diff group head'!$A$2:$A$47</definedName>
    <definedName name="DIFFS">'[4]other data'!$AF$2:$AF$13</definedName>
    <definedName name="division">'[23]X-PORTS'!$K$4:$K$12</definedName>
    <definedName name="Division1">'[9]Hardline Drop down'!$A$5:$A$16</definedName>
    <definedName name="Down_Comforters">#REF!</definedName>
    <definedName name="Duvet_Covers">#REF!</definedName>
    <definedName name="DUVETCOVERSA1">[6]!Table1[[#All],[EURO]]</definedName>
    <definedName name="DUVETCOVERSS">[6]!Table1[[#All],[DUVETS]]</definedName>
    <definedName name="Electrics">#REF!</definedName>
    <definedName name="ENERGY_EFFICIENT">'[3]x-Lists'!$AJ$2:$AJ$7</definedName>
    <definedName name="ESSENTIALOILDIFFUSERS">#REF!</definedName>
    <definedName name="ESSENTIALOILSDIFFUSERS">#REF!</definedName>
    <definedName name="EVENT">'[3]x-Lists'!$AQ$2:$AQ$8</definedName>
    <definedName name="Exchange_Rate">[24]Costs!$J$11</definedName>
    <definedName name="FABRIC_WEIGHT">'[3]x-Lists'!$AI$2:$AI$5</definedName>
    <definedName name="FASHION">[12]LIST!$E$2:$E$7</definedName>
    <definedName name="Feature1_Range">[8]Mapping!$AG$2:$AG$25</definedName>
    <definedName name="Feature10_Range">[25]Mapping!$AP$2:$AP$17</definedName>
    <definedName name="Feature2_Range">[8]Mapping!$AH$2:$AH$17</definedName>
    <definedName name="Feature3_Range">[8]Mapping!$AI$2:$AI$21</definedName>
    <definedName name="Feature4_Range">[8]Mapping!$AJ$2:$AJ$9</definedName>
    <definedName name="Feature5_Range">[8]Mapping!$AK$2:$AK$5</definedName>
    <definedName name="Feature6_Range">[8]Mapping!$AL$2:$AL$20</definedName>
    <definedName name="Feature7_Range">[25]Mapping!$AM$2:$AM$21</definedName>
    <definedName name="Feature8_Range">[25]Mapping!$AN$2:$AN$9</definedName>
    <definedName name="Feature9_Range">[25]Mapping!$AO$2:$AO$5</definedName>
    <definedName name="FIFRACompliance_Range">[8]Mapping!$L$2:$L$10</definedName>
    <definedName name="FIFRAExemption_Range">[8]Mapping!$N$2:$N$3</definedName>
    <definedName name="FILL">'[3]x-Lists'!$AR$2:$AR$7</definedName>
    <definedName name="finalports">'[15]Import Quote Sheet'!$B$90:$B$123</definedName>
    <definedName name="fiscalweeks">'[6]Transit Calendar'!$H$2:$H$254</definedName>
    <definedName name="Flash">#REF!</definedName>
    <definedName name="foam">[14]Sheet1!$EC$2:$EC$3</definedName>
    <definedName name="FOBCostPerPiece">#REF!</definedName>
    <definedName name="FOBPORT">'[3]x-imports'!$C$2:$C$40</definedName>
    <definedName name="fourdec">'[10]4 STAR DEC BED OCT 00'!$A$5:$AB$143</definedName>
    <definedName name="foursheet">'[10]4 STAR SHEETS OCT 00'!$A$5:$AC$190</definedName>
    <definedName name="FRAGRANCEACCESSORIES">[6]!Table1[NOT USED]</definedName>
    <definedName name="FRAGRANCEPLUGINS">[6]!Table1[Column13]</definedName>
    <definedName name="FRAGRANCESPRAYS">#REF!</definedName>
    <definedName name="FRAMES">[6]!Table1[THROW PILLOWS]</definedName>
    <definedName name="FRAMESA1">[6]!Table1[KING]</definedName>
    <definedName name="FRAMESA2">#REF!</definedName>
    <definedName name="FRAMESTICKETTYPE">#REF!</definedName>
    <definedName name="freight">'[4]other data'!$AC$3:$AC$14</definedName>
    <definedName name="FUR">#REF!</definedName>
    <definedName name="gen_nontxtl_UOM_Range">[8]Mapping!$Z$2:$Z$11</definedName>
    <definedName name="gen_txtl_permlbl_careinstr_Range">[8]Mapping!$V$2:$V$9</definedName>
    <definedName name="gen_txtl_permlbl_fabrcont_Range">[8]Mapping!$X$2:$X$12</definedName>
    <definedName name="gen_txtl_permlbl_vendinfo_Range">[8]Mapping!$T$2:$T$8</definedName>
    <definedName name="GENDER">'[3]x-Lists'!$AD$2:$AD$5</definedName>
    <definedName name="grid">[26]GRID!$C$6:$Q$17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[4]hangers!$B$3:$B$42</definedName>
    <definedName name="hanger2">[4]hangers!$G$3:$G$42</definedName>
    <definedName name="HOLIDAY">'[3]x-Lists'!$AP$2:$AP$10</definedName>
    <definedName name="Home_Décor">#REF!</definedName>
    <definedName name="Home_Décor.">#REF!</definedName>
    <definedName name="HOMEDECOR">[6]!Table1[[#All],[DECORATIVE PILLOWS &amp; CHAIR PADS]]</definedName>
    <definedName name="HOMEDECORSIZE">[6]!Table1[[#All],[UNKOWN]]</definedName>
    <definedName name="HOMEDECORTICKETTYPE">[6]!Table1[[#All],[LARGE GUM]]</definedName>
    <definedName name="INITIALBUY">[12]LIST!$G$2:$G$7</definedName>
    <definedName name="ITEMLIST">'[27]ITEM LIST'!$A$1:$H$850</definedName>
    <definedName name="JARCANDLES">#REF!</definedName>
    <definedName name="JARS">#REF!</definedName>
    <definedName name="juvenile">'[10]JUVENILE OCT 00'!$A$6:$AB$68</definedName>
    <definedName name="KD">[14]Sheet1!$DS$2:$DS$2</definedName>
    <definedName name="Kids_Bath">#REF!</definedName>
    <definedName name="Kids_or_Teen">#REF!</definedName>
    <definedName name="KIDSBEDDINGA1">[6]!Table1[[#All],[STANDARD]]</definedName>
    <definedName name="KIDSBEDDINGS">[6]!Table1[[#All],[COORDINATING PILLOWS]]</definedName>
    <definedName name="LGT">#REF!</definedName>
    <definedName name="LicensedProduct_Range">[8]Mapping!$AF$2:$AF$3</definedName>
    <definedName name="LIFESTYLE">[12]LIST!$C$2:$C$7</definedName>
    <definedName name="Lighting_or_Candleholders">#REF!</definedName>
    <definedName name="LOCALIZATION__PRICEPOINT">'[18]x-Lists'!$Z$2:$Z$4</definedName>
    <definedName name="loctype">'[4]other data'!$BN$2:$BN$6</definedName>
    <definedName name="M">[14]Sheet1!$EA$2:$EA$3</definedName>
    <definedName name="MATERIAL">'[3]x-Lists'!$AE$2:$AE$83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LTS">#REF!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on_Down_Comforters_Full_Queen_King">#REF!</definedName>
    <definedName name="Non_Down_Comforters_Twin">#REF!</definedName>
    <definedName name="NOPE">[6]!Table1[[#All],[BEDDING]]</definedName>
    <definedName name="NOTHING">[6]!Table1[[#Headers],[DECORATIVE PILLOWS &amp; CHAIR PADS]]</definedName>
    <definedName name="NOVELTYCANDLES\">#REF!</definedName>
    <definedName name="NumberOfGroups">12</definedName>
    <definedName name="Ocol">#REF!</definedName>
    <definedName name="Office">'[9]Hardline Drop down'!$C$5:$C$21</definedName>
    <definedName name="ORDERTYPE">'[4]other data'!$AN$2:$AN$6</definedName>
    <definedName name="OTB">'[4]other data'!$R$2:$R$14</definedName>
    <definedName name="OTHERCANDLES">#REF!</definedName>
    <definedName name="Outdoor">#REF!</definedName>
    <definedName name="OwnedCol">#REF!</definedName>
    <definedName name="PACK">[14]Sheet1!$EE$2:$EE$3</definedName>
    <definedName name="PACK_SET">'[3]x-Lists'!$AO$2:$AO$34</definedName>
    <definedName name="PackageType">'[7]1-Import Product Data Sheet'!$L$102:$L$131</definedName>
    <definedName name="PackCol">#REF!</definedName>
    <definedName name="PATTERN">'[3]x-Lists'!$AF$2:$AF$49</definedName>
    <definedName name="PAYMENTTERMS">'[3]x-imports'!$E$2:$E$3</definedName>
    <definedName name="PDQList">'[7]1-Import Product Data Sheet'!$AR$1:$AR$24</definedName>
    <definedName name="PET">#REF!</definedName>
    <definedName name="Pet_Care">#REF!</definedName>
    <definedName name="PETB">#REF!</definedName>
    <definedName name="PICTUREFRAMESPHOTOALBUMS">[6]!Table1[[#All],[VALENCES]]</definedName>
    <definedName name="PICTUREFRAMESPHOTOALBUMSA1">[6]!Table1[[#All],[NOT USED]]</definedName>
    <definedName name="PICTUREFRAMESPHOTOALBUMSA2">#REF!</definedName>
    <definedName name="PICTUREFRAMESPHOTOALBUMSSILHOUETTE">[6]!Table1[[#All],[COORDINATING PILLOWS]]</definedName>
    <definedName name="PILLARCANDLES">#REF!</definedName>
    <definedName name="Pillow_Shams">#REF!</definedName>
    <definedName name="Pillowcases">#REF!</definedName>
    <definedName name="PILLOWSHAMSA1">[6]!Table1[[#All],[CAL KING]]</definedName>
    <definedName name="PILLOWSHAMSS">[6]!Table1[[#All],[STD SHAM]]</definedName>
    <definedName name="PITCTUREFRAMESPHOTOALBUMS">[6]!Table1[[#All],[VALENCES]]</definedName>
    <definedName name="PO_BUY_TYPE">'[3]x-Lists'!$W$2:$W$5</definedName>
    <definedName name="po_type">'[4]other data'!$AU$2:$AU$11</definedName>
    <definedName name="POOP">#REF!</definedName>
    <definedName name="PORT_IFF">[28]a!$A$10:$B$35</definedName>
    <definedName name="ports">'[23]X-PORTS'!$D$4:$D$33</definedName>
    <definedName name="PortSeq">'[7]1-Import Product Data Sheet'!$U$2</definedName>
    <definedName name="PortSeqLCL">#REF!</definedName>
    <definedName name="POTPOURRI">#REF!</definedName>
    <definedName name="POtype">#REF!</definedName>
    <definedName name="Preticketed_Range">[8]Mapping!$H$2:$H$3</definedName>
    <definedName name="PrevBuy">'[7]1-Import Product Data Sheet'!$AR$26:$AR$27</definedName>
    <definedName name="PRICE">[12]LIST!$B$2:$B$6</definedName>
    <definedName name="Prints">#REF!</definedName>
    <definedName name="ProfileDesc">#REF!</definedName>
    <definedName name="QSFOB">[29]Q1!$C$38</definedName>
    <definedName name="QUEUING">'[3]x-Lists'!$P$2</definedName>
    <definedName name="QUEUING_ITEMS">'[3]x-Lists'!$Y$2:$Y$50</definedName>
    <definedName name="Quilts">#REF!</definedName>
    <definedName name="QUILTSANDCOVERLETSA1">[6]!Table1[[#All],[KING / CAL KING]]</definedName>
    <definedName name="QUILTSANDCOVERLETSS">[6]!Table1[[#All],[QUILT]]</definedName>
    <definedName name="RateSeq">'[7]1-Import Product Data Sheet'!$X$2</definedName>
    <definedName name="retailAK_O_YN_Range">[8]Mapping!$AR$2:$AR$3</definedName>
    <definedName name="retailCA_O_YN_Range">[8]Mapping!$AV$2:$AV$3</definedName>
    <definedName name="retailHA_O_YN_Range">[8]Mapping!$AX$2:$AX$3</definedName>
    <definedName name="retailPR_O_YN_Range">[8]Mapping!$AT$2:$AT$3</definedName>
    <definedName name="retailUS_O_YN_Range">[8]Mapping!$AP$2:$AP$3</definedName>
    <definedName name="RoutingDesc">'[20]DOMESTIC Worksheet'!$AG$3:$AG$12</definedName>
    <definedName name="RUG">#REF!</definedName>
    <definedName name="runnum">'[4]other data'!$BI$2:$BI$18</definedName>
    <definedName name="scalenum">'[4]other data'!$BG$2:$BG$18</definedName>
    <definedName name="SCORECARD">'[3]x-Lists'!$E$2:$E$5</definedName>
    <definedName name="Season">'[9]Hardline Drop down'!$D$5:$D$15</definedName>
    <definedName name="Seasonal">#REF!</definedName>
    <definedName name="SellUnits_Range">[8]Mapping!$D$2:$D$53</definedName>
    <definedName name="SHAPE">'[3]x-Lists'!$AK$2:$AK$10</definedName>
    <definedName name="sheets">'[10]SHEETS OCT 00'!$A$6:$AC$102</definedName>
    <definedName name="Sheets_Full_Queen_King">#REF!</definedName>
    <definedName name="Sheets_Twin">#REF!</definedName>
    <definedName name="SHEETSA1">[6]!Table1[[#All],[KING PC]]</definedName>
    <definedName name="SHEETSS">[6]!Table1[[#All],[BEDDING SETS]]</definedName>
    <definedName name="SHET">#REF!</definedName>
    <definedName name="SHIPTO">'[3]x-Lists'!$B$2:$B$6</definedName>
    <definedName name="Shower_Curtains">#REF!</definedName>
    <definedName name="silverdec">'[10]SILVER DEC OCT 00'!$A$5:$AC$102</definedName>
    <definedName name="silversheet">'[10]SILVER SHEETS OCT 00'!$A$6:$AC$129</definedName>
    <definedName name="SIZE">'[3]x-Lists'!$AL$2:$AL$66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[4]comments!$B$3:$B$54</definedName>
    <definedName name="SPECIAL_PROCESSING">'[3]x-Lists'!$R$2:$R$15</definedName>
    <definedName name="ssn_code">'[4]other data'!$AQ$2:$AQ$110</definedName>
    <definedName name="ssn_phase">'[4]other data'!$AS$2:$AS$83</definedName>
    <definedName name="StoreCount">#REF!</definedName>
    <definedName name="StoreGrid0">#REF!</definedName>
    <definedName name="stuff">#REF!</definedName>
    <definedName name="suggestedMessage_Range">[8]Mapping!$BB$2:$BB$3</definedName>
    <definedName name="SUPPLIER">'[4]vendor info'!$A$4:$A$400</definedName>
    <definedName name="TargetCol">#REF!</definedName>
    <definedName name="TBJ">'[4]other data'!$AK$2:$AK$10</definedName>
    <definedName name="TERMS">'[4]other data'!$P$2:$P$7</definedName>
    <definedName name="TESTING">'[3]x-Lists'!$AV$2:$AV$3</definedName>
    <definedName name="TEXTILE_ITEM">'[3]x-Lists'!$AG$2:$AG$62</definedName>
    <definedName name="THEME">'[18]x-Lists'!$AQ$2:$AQ$12</definedName>
    <definedName name="THREAD_COUNT">'[3]x-Lists'!$AN$2:$AN$27</definedName>
    <definedName name="THROWPILLOWSA1">[6]!Table1[[#All],[NOT USED]]</definedName>
    <definedName name="THROWPILLOWSS">[6]!Table1[[#All],[DEC PILLOW ]]</definedName>
    <definedName name="THROWSPILLOWSA1">[6]!Table1[[#All],[NOT USED]]</definedName>
    <definedName name="TICKET">[4]tickets!$B$3:$B$27</definedName>
    <definedName name="ticket2">[4]tickets!$G$3:$G$27</definedName>
    <definedName name="TICKETTYPE">'[3]x-Lists'!$N$2:$N$8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els_Bath_Sheets">#REF!</definedName>
    <definedName name="TOWL">#REF!</definedName>
    <definedName name="TransitCalendar">'[6]Transit Calendar'!$A$1:$H$501</definedName>
    <definedName name="TransitOTBWeeks">'[6]Transit Calendar'!$H$1:$H$468</definedName>
    <definedName name="TREATMENT">'[18]x-Lists'!$AR$2:$AR$23</definedName>
    <definedName name="UDA3A">'[4]other data'!$AY$2:$AY$4</definedName>
    <definedName name="UDA3B">'[4]other data'!$AZ$2:$AZ$6</definedName>
    <definedName name="UNIT">[14]Sheet1!$EF$2:$EF$3</definedName>
    <definedName name="upc">'[4]other data'!$AH$2:$AH$10</definedName>
    <definedName name="UPC1A">'[4]other data'!$BD$2:$BD$5</definedName>
    <definedName name="UPC2A">'[4]other data'!$BF$2:$BF$5</definedName>
    <definedName name="Upload">'[9]Hardline Drop down'!$E$5</definedName>
    <definedName name="User1Col">#REF!</definedName>
    <definedName name="User3Col">#REF!</definedName>
    <definedName name="USPORTS">'[23]X-PORTS'!$I$5:$I$7</definedName>
    <definedName name="VALENCESA1">[6]!Table1[[#All],[PANEL]]</definedName>
    <definedName name="VALENCESS">[6]!Table1[[#All],[N/A]]</definedName>
    <definedName name="VASE">#REF!</definedName>
    <definedName name="VendorType">'[9]Hardline Drop down'!$F$5:$F$8</definedName>
    <definedName name="VGAssign">#REF!</definedName>
    <definedName name="VOTIVETEALIGHTCANDLES">#REF!</definedName>
    <definedName name="WALLDECOR">[6]!Table1[VALENCES]</definedName>
    <definedName name="WALLDECORA1">#REF!</definedName>
    <definedName name="WALLDECORA2">#REF!</definedName>
    <definedName name="WALLDECORSILHOUETTE">[6]!Table1[[#All],[BEDDING SETS]]</definedName>
    <definedName name="WAREHOUSE">'[4]other data'!$BL$2:$BL$24</definedName>
    <definedName name="WAXMELTSTARTS">#REF!</definedName>
    <definedName name="WAXMELTWARMERS">#REF!</definedName>
    <definedName name="WEB_SIZE_CHART">'[3]x-Lists'!$X$2:$X$46</definedName>
    <definedName name="WIN">#REF!</definedName>
    <definedName name="Window_Treatments_Hardware_Accessories">#REF!</definedName>
    <definedName name="Window_Treatments_Hardware_Accessories.">#REF!</definedName>
    <definedName name="WINDOWTREATMENTS">[6]!Table1[[#All],[VALENCES]]</definedName>
    <definedName name="wood">[14]Sheet1!$EG$2:$EG$3</definedName>
    <definedName name="World1">[11]Lists!$H$6:$H$29</definedName>
    <definedName name="WREATH">#REF!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'[3]x-Lists'!$D$2:$D$3</definedName>
    <definedName name="YNE">'[4]other data'!$BB$2:$BB$5</definedName>
    <definedName name="YNES">'[4]other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5" i="1" l="1"/>
  <c r="BH5" i="1"/>
  <c r="BB5" i="1"/>
  <c r="AY5" i="1"/>
  <c r="AV5" i="1"/>
  <c r="AS5" i="1"/>
  <c r="AQ5" i="1"/>
  <c r="AO5" i="1"/>
  <c r="AM5" i="1"/>
  <c r="AE5" i="1"/>
  <c r="AG5" i="1" s="1"/>
  <c r="AD5" i="1"/>
  <c r="U5" i="1"/>
  <c r="V5" i="1" s="1"/>
  <c r="AJ5" i="1" s="1"/>
  <c r="BL4" i="1"/>
  <c r="BH4" i="1"/>
  <c r="BB4" i="1"/>
  <c r="AY4" i="1"/>
  <c r="AV4" i="1"/>
  <c r="AS4" i="1"/>
  <c r="AQ4" i="1"/>
  <c r="AO4" i="1"/>
  <c r="AM4" i="1"/>
  <c r="AE4" i="1"/>
  <c r="AG4" i="1" s="1"/>
  <c r="AD4" i="1"/>
  <c r="U4" i="1"/>
  <c r="V4" i="1" s="1"/>
  <c r="BL3" i="1"/>
  <c r="BH3" i="1"/>
  <c r="BB3" i="1"/>
  <c r="AY3" i="1"/>
  <c r="AV3" i="1"/>
  <c r="AS3" i="1"/>
  <c r="AQ3" i="1"/>
  <c r="AO3" i="1"/>
  <c r="AM3" i="1"/>
  <c r="AD3" i="1"/>
  <c r="AE3" i="1" s="1"/>
  <c r="AG3" i="1" s="1"/>
  <c r="U3" i="1"/>
  <c r="V3" i="1" s="1"/>
  <c r="AJ3" i="1" s="1"/>
  <c r="BL2" i="1"/>
  <c r="BH2" i="1"/>
  <c r="BB2" i="1"/>
  <c r="AY2" i="1"/>
  <c r="AV2" i="1"/>
  <c r="AS2" i="1"/>
  <c r="AQ2" i="1"/>
  <c r="AO2" i="1"/>
  <c r="AM2" i="1"/>
  <c r="AE2" i="1"/>
  <c r="AG2" i="1" s="1"/>
  <c r="AD2" i="1"/>
  <c r="U2" i="1"/>
  <c r="V2" i="1" s="1"/>
  <c r="BC4" i="1" l="1"/>
  <c r="BC5" i="1"/>
  <c r="BC2" i="1"/>
  <c r="AJ4" i="1"/>
  <c r="AK4" i="1" s="1"/>
  <c r="AK5" i="1"/>
  <c r="AJ2" i="1"/>
  <c r="AK2" i="1" s="1"/>
  <c r="BD2" i="1" s="1"/>
  <c r="AK3" i="1"/>
  <c r="BC3" i="1"/>
  <c r="BD5" i="1" l="1"/>
  <c r="BD4" i="1"/>
  <c r="BK4" i="1" s="1"/>
  <c r="BD3" i="1"/>
  <c r="BE3" i="1" s="1"/>
  <c r="BE4" i="1"/>
  <c r="BE2" i="1"/>
  <c r="BK2" i="1"/>
  <c r="BE5" i="1"/>
  <c r="BK5" i="1"/>
  <c r="BK3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<sst xmlns="http://schemas.openxmlformats.org/spreadsheetml/2006/main" count="112" uniqueCount="84">
  <si>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</si>
  <si>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</si>
  <si>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</si>
  <si>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</si>
  <si>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</si>
  <si>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</si>
  <si>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</si>
  <si>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</si>
  <si>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</si>
  <si>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</si>
  <si>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</si>
  <si>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</si>
  <si>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</si>
  <si>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</si>
  <si>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</si>
  <si>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</si>
  <si>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</si>
  <si>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</si>
  <si>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</si>
  <si>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</si>
  <si>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</si>
  <si>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</si>
  <si>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</si>
  <si>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</si>
  <si>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</si>
  <si>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</si>
  <si>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</si>
  <si>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</si>
  <si>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</si>
  <si>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</si>
  <si>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</si>
  <si>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</si>
  <si>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</si>
  <si>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</si>
  <si>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</si>
  <si>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</si>
  <si>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</si>
  <si>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</si>
  <si>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</si>
  <si>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</si>
  <si>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</si>
  <si>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</si>
  <si>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</si>
  <si>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</si>
  <si>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</si>
  <si>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</si>
  <si>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</si>
  <si>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</si>
  <si>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</si>
  <si>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</si>
  <si>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</si>
  <si>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</si>
  <si>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</si>
  <si>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</si>
  <si>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</si>
  <si>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</si>
  <si>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</si>
  <si>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</si>
  <si>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</si>
  <si>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</si>
  <si>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Additional Customer Price</t>
  </si>
  <si>
    <t>Total Quantity</t>
  </si>
  <si>
    <t>Total Cost</t>
  </si>
  <si>
    <t>Total Sales</t>
  </si>
  <si>
    <t>Cuddl Duds</t>
  </si>
  <si>
    <t>ELEC MATT PAD</t>
  </si>
  <si>
    <t>CVC</t>
  </si>
  <si>
    <r>
      <t>60%</t>
    </r>
    <r>
      <rPr>
        <sz val="11"/>
        <rFont val="Calibri"/>
        <family val="2"/>
      </rPr>
      <t xml:space="preserve"> C</t>
    </r>
    <r>
      <rPr>
        <sz val="11"/>
        <rFont val="Calibri"/>
        <family val="2"/>
      </rPr>
      <t>otton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>40%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>Poly</t>
    </r>
    <r>
      <rPr>
        <sz val="11"/>
        <rFont val="Calibri"/>
        <family val="2"/>
      </rPr>
      <t xml:space="preserve">ester </t>
    </r>
    <r>
      <rPr>
        <sz val="11"/>
        <rFont val="Calibri"/>
        <family val="2"/>
      </rPr>
      <t>CVC Heated Mattress Pad</t>
    </r>
    <phoneticPr fontId="2" type="noConversion"/>
  </si>
  <si>
    <t>Heated Mattress Pad</t>
  </si>
  <si>
    <t>60%cotton40%Poly 200TC on top, 5oz/yd2 poly fiber filling, Non-Woven on back, 15” 75gsm Poly Knit Skirt, 5 setting Controller
Print Box, Case Pack 2</t>
  </si>
  <si>
    <t>60%cotton40%Poly 200TC, 5oz/yd2 Polyfiber</t>
    <phoneticPr fontId="2" type="noConversion"/>
  </si>
  <si>
    <t>39*75+15"</t>
  </si>
  <si>
    <t>KL55-3912</t>
    <phoneticPr fontId="2" type="noConversion"/>
  </si>
  <si>
    <t>Piece</t>
  </si>
  <si>
    <t>Normal</t>
  </si>
  <si>
    <t>9404.90.8100</t>
  </si>
  <si>
    <t>60% Cotton 40% Polyester CVC Heated Mattress Pad</t>
    <phoneticPr fontId="2" type="noConversion"/>
  </si>
  <si>
    <t>60%cotton40%Poly 200TC, 5oz/yd2 Polyfiber</t>
  </si>
  <si>
    <t>54*75+15"</t>
  </si>
  <si>
    <t>KL55-3913</t>
  </si>
  <si>
    <t>60*80+15"</t>
  </si>
  <si>
    <t>KL55-3914</t>
  </si>
  <si>
    <t>78*80+15"</t>
  </si>
  <si>
    <t>KL55-3915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</si>
</sst>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5" borderId="1" xfId="2" applyNumberFormat="1" applyFont="1" applyFill="1" applyBorder="1" applyAlignment="1">
      <alignment wrapText="1"/>
    </xf>
    <xf numFmtId="10" fontId="3" fillId="0" borderId="0" xfId="0" applyNumberFormat="1" applyFont="1" applyAlignment="1">
      <alignment horizontal="center" wrapText="1"/>
    </xf>
    <xf numFmtId="177" fontId="6" fillId="3" borderId="1" xfId="2" applyNumberFormat="1" applyFont="1" applyFill="1" applyBorder="1" applyAlignment="1">
      <alignment wrapText="1"/>
    </xf>
    <xf numFmtId="10" fontId="6" fillId="3" borderId="1" xfId="2" applyNumberFormat="1" applyFont="1" applyFill="1" applyBorder="1" applyAlignment="1">
      <alignment wrapText="1"/>
    </xf>
    <xf numFmtId="0" fontId="3" fillId="7" borderId="0" xfId="0" applyFont="1" applyFill="1" applyAlignment="1">
      <alignment horizontal="center" wrapText="1"/>
    </xf>
    <xf numFmtId="177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77" fontId="7" fillId="3" borderId="2" xfId="2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5" fillId="0" borderId="1" xfId="0" applyFont="1" applyFill="1" applyBorder="1" applyAlignment="1">
      <alignment horizontal="center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hl's%202026%20Cuddl%20Duds%20Heated%20Mattress%20Pad%20Commitment%202026030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UUDXL2\Local%20Settings\Temporary%20Internet%20Files\Content.Outlook\15XD6OX2\Coastal%20Bedding%20Spring%201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/John/other_accounts/BBB/Decision%20making%20data%20support/Copy%20of%20ra%20research%20upspw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ianyueyun\Local%20Settings\Temporary%20Internet%20Files\Content.Outlook\S0EW6CGV\BBB%20VENDOR%20SET%20UP%20%20ROVERTALLEN%20CHARLESTON%206%2015%201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ordon.xie\Documents\EE\Khol's\Blanket%20Division\2021%20TN%20Comforter%20Set\Buy%20Sheet\True%20North%20FA21%202021.02.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eyond%20basic/Documents%20and%20Settings/chenlihui/Local%20Settings/Temporary%20Internet%20Files/OLK9A/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Local%20Settings/Temporary%20Internet%20Files/Content.Outlook/IUZUJE2G/BBB/item%20set%20up/BBB_BTC_Cozy%20soft_Item%20Set%20Up_20111222_E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CD1119"/>
      <sheetName val="ValueSelection"/>
      <sheetName val="Data"/>
    </sheetNames>
    <sheetDataSet>
      <sheetData sheetId="0"/>
      <sheetData sheetId="1"/>
      <sheetData sheetId="2">
        <row r="35">
          <cell r="H35">
            <v>15.36</v>
          </cell>
        </row>
        <row r="36">
          <cell r="H36">
            <v>17.89</v>
          </cell>
        </row>
        <row r="37">
          <cell r="H37">
            <v>25.45</v>
          </cell>
        </row>
        <row r="38">
          <cell r="H38">
            <v>27.7</v>
          </cell>
        </row>
      </sheetData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W5" t="str">
            <v>CLOSE OUT</v>
          </cell>
          <cell r="X5" t="str">
            <v>BOYS_HUSKY</v>
          </cell>
          <cell r="Y5" t="str">
            <v>BOWLS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</row>
        <row r="19">
          <cell r="X19" t="str">
            <v>MAT_TOP</v>
          </cell>
          <cell r="Y19" t="str">
            <v>HANGER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tem Set Up Form"/>
      <sheetName val="Item Set Up Form (2)"/>
      <sheetName val="K-Link Attributes"/>
      <sheetName val="Transit Calendar"/>
      <sheetName val="Start Ship"/>
      <sheetName val="onePLM dump"/>
      <sheetName val="P3's"/>
      <sheetName val="Other"/>
      <sheetName val="Sheet1"/>
      <sheetName val="Sheet2"/>
      <sheetName val="Attributes"/>
      <sheetName val="Sheet4"/>
      <sheetName val="True North FA21 2021.02.16"/>
    </sheetNames>
    <sheetDataSet>
      <sheetData sheetId="0" refreshError="1"/>
      <sheetData sheetId="1"/>
      <sheetData sheetId="2" refreshError="1"/>
      <sheetData sheetId="3"/>
      <sheetData sheetId="4">
        <row r="1">
          <cell r="B1" t="str">
            <v>Kohl's Q3 2020 - Q1 2021 Transit Calendar</v>
          </cell>
        </row>
        <row r="3">
          <cell r="H3" t="str">
            <v xml:space="preserve">OTB Month </v>
          </cell>
        </row>
        <row r="4">
          <cell r="H4" t="str">
            <v xml:space="preserve">OTB Week </v>
          </cell>
        </row>
        <row r="5">
          <cell r="H5" t="str">
            <v xml:space="preserve">In DC Week of </v>
          </cell>
        </row>
        <row r="6">
          <cell r="H6" t="str">
            <v xml:space="preserve">Ship / Cancel Date </v>
          </cell>
        </row>
        <row r="7">
          <cell r="D7" t="str">
            <v>Dest.</v>
          </cell>
          <cell r="E7" t="str">
            <v>Port</v>
          </cell>
          <cell r="F7" t="str">
            <v>Transit</v>
          </cell>
          <cell r="G7" t="str">
            <v>Start</v>
          </cell>
          <cell r="H7" t="str">
            <v>Last</v>
          </cell>
        </row>
        <row r="8">
          <cell r="B8" t="str">
            <v>Country</v>
          </cell>
          <cell r="C8" t="str">
            <v>Code</v>
          </cell>
          <cell r="D8" t="str">
            <v>Port</v>
          </cell>
          <cell r="E8" t="str">
            <v>Pair</v>
          </cell>
          <cell r="F8" t="str">
            <v>Days</v>
          </cell>
          <cell r="G8" t="str">
            <v>X-fact</v>
          </cell>
          <cell r="H8" t="str">
            <v>X-fact</v>
          </cell>
        </row>
        <row r="9">
          <cell r="A9" t="str">
            <v>BAHNY</v>
          </cell>
          <cell r="B9" t="str">
            <v>Bahrain</v>
          </cell>
          <cell r="C9" t="str">
            <v>BAH</v>
          </cell>
          <cell r="D9" t="str">
            <v>NY</v>
          </cell>
          <cell r="E9" t="str">
            <v>BAHNY</v>
          </cell>
          <cell r="F9">
            <v>54</v>
          </cell>
          <cell r="G9" t="str">
            <v>Sun</v>
          </cell>
          <cell r="H9" t="str">
            <v>Tue</v>
          </cell>
        </row>
        <row r="10">
          <cell r="A10" t="str">
            <v>CGPNY</v>
          </cell>
          <cell r="B10" t="str">
            <v>Bangladesh</v>
          </cell>
          <cell r="C10" t="str">
            <v>CGP</v>
          </cell>
          <cell r="D10" t="str">
            <v>NY</v>
          </cell>
          <cell r="E10" t="str">
            <v>CGPNY</v>
          </cell>
          <cell r="F10">
            <v>47</v>
          </cell>
          <cell r="G10" t="str">
            <v>Sun</v>
          </cell>
          <cell r="H10" t="str">
            <v>Tue</v>
          </cell>
        </row>
        <row r="11">
          <cell r="A11" t="str">
            <v>KOSLA</v>
          </cell>
          <cell r="B11" t="str">
            <v>Cambodia</v>
          </cell>
          <cell r="C11" t="str">
            <v>KOS</v>
          </cell>
          <cell r="D11" t="str">
            <v>LA</v>
          </cell>
          <cell r="E11" t="str">
            <v>KOSLA</v>
          </cell>
          <cell r="F11">
            <v>39</v>
          </cell>
          <cell r="G11" t="str">
            <v>Mon</v>
          </cell>
          <cell r="H11" t="str">
            <v>Wed</v>
          </cell>
        </row>
        <row r="12">
          <cell r="A12" t="str">
            <v>DLCLA</v>
          </cell>
          <cell r="B12" t="str">
            <v>China</v>
          </cell>
          <cell r="C12" t="str">
            <v>DLC</v>
          </cell>
          <cell r="D12" t="str">
            <v>LA</v>
          </cell>
          <cell r="E12" t="str">
            <v>DLCLA</v>
          </cell>
          <cell r="F12">
            <v>38</v>
          </cell>
          <cell r="G12" t="str">
            <v>Tue</v>
          </cell>
          <cell r="H12" t="str">
            <v>Thu</v>
          </cell>
        </row>
        <row r="13">
          <cell r="A13" t="str">
            <v>NGBLA</v>
          </cell>
          <cell r="B13" t="str">
            <v>China</v>
          </cell>
          <cell r="C13" t="str">
            <v>NGB</v>
          </cell>
          <cell r="D13" t="str">
            <v>LA</v>
          </cell>
          <cell r="E13" t="str">
            <v>NGBLA</v>
          </cell>
          <cell r="F13">
            <v>37</v>
          </cell>
          <cell r="G13" t="str">
            <v>Wed</v>
          </cell>
          <cell r="H13" t="str">
            <v>Fri</v>
          </cell>
        </row>
        <row r="14">
          <cell r="A14" t="str">
            <v>SHALA</v>
          </cell>
          <cell r="B14" t="str">
            <v>China</v>
          </cell>
          <cell r="C14" t="str">
            <v>SHA</v>
          </cell>
          <cell r="D14" t="str">
            <v>LA</v>
          </cell>
          <cell r="E14" t="str">
            <v>SHALA</v>
          </cell>
          <cell r="F14">
            <v>37</v>
          </cell>
          <cell r="G14" t="str">
            <v>Wed</v>
          </cell>
          <cell r="H14" t="str">
            <v>Fri</v>
          </cell>
        </row>
        <row r="15">
          <cell r="A15" t="str">
            <v>SZXSA</v>
          </cell>
          <cell r="B15" t="str">
            <v>China</v>
          </cell>
          <cell r="C15" t="str">
            <v>SZX</v>
          </cell>
          <cell r="D15" t="str">
            <v>SA</v>
          </cell>
          <cell r="E15" t="str">
            <v>SZXSA</v>
          </cell>
          <cell r="F15">
            <v>44</v>
          </cell>
          <cell r="G15" t="str">
            <v>Wed</v>
          </cell>
          <cell r="H15" t="str">
            <v>Fri</v>
          </cell>
        </row>
        <row r="16">
          <cell r="A16" t="str">
            <v>TAOLA</v>
          </cell>
          <cell r="B16" t="str">
            <v>China</v>
          </cell>
          <cell r="C16" t="str">
            <v>TAO</v>
          </cell>
          <cell r="D16" t="str">
            <v>LA</v>
          </cell>
          <cell r="E16" t="str">
            <v>TAOLA</v>
          </cell>
          <cell r="F16">
            <v>37</v>
          </cell>
          <cell r="G16" t="str">
            <v>Wed</v>
          </cell>
          <cell r="H16" t="str">
            <v>Fri</v>
          </cell>
        </row>
        <row r="17">
          <cell r="A17" t="str">
            <v>TSNLA</v>
          </cell>
          <cell r="B17" t="str">
            <v>China</v>
          </cell>
          <cell r="C17" t="str">
            <v>TSN</v>
          </cell>
          <cell r="D17" t="str">
            <v>LA</v>
          </cell>
          <cell r="E17" t="str">
            <v>TSNLA</v>
          </cell>
          <cell r="F17">
            <v>38</v>
          </cell>
          <cell r="G17" t="str">
            <v>Tue</v>
          </cell>
          <cell r="H17" t="str">
            <v>Thu</v>
          </cell>
        </row>
        <row r="18">
          <cell r="A18" t="str">
            <v>XMNLA</v>
          </cell>
          <cell r="B18" t="str">
            <v>China</v>
          </cell>
          <cell r="C18" t="str">
            <v>XMN</v>
          </cell>
          <cell r="D18" t="str">
            <v>LA</v>
          </cell>
          <cell r="E18" t="str">
            <v>XMNLA</v>
          </cell>
          <cell r="F18">
            <v>33</v>
          </cell>
          <cell r="G18" t="str">
            <v>Sun</v>
          </cell>
          <cell r="H18" t="str">
            <v>Tue</v>
          </cell>
        </row>
        <row r="19">
          <cell r="A19" t="str">
            <v>SZXLA</v>
          </cell>
          <cell r="B19" t="str">
            <v>China - Shoes - SZX</v>
          </cell>
          <cell r="C19" t="str">
            <v>SZX</v>
          </cell>
          <cell r="D19" t="str">
            <v>LA</v>
          </cell>
          <cell r="E19" t="str">
            <v>SZXLA</v>
          </cell>
          <cell r="F19">
            <v>32</v>
          </cell>
          <cell r="G19" t="str">
            <v>Mon</v>
          </cell>
          <cell r="H19" t="str">
            <v>Wed</v>
          </cell>
        </row>
        <row r="20">
          <cell r="A20" t="str">
            <v>POPMI</v>
          </cell>
          <cell r="B20" t="str">
            <v>Dominican Republic</v>
          </cell>
          <cell r="C20" t="str">
            <v>POP</v>
          </cell>
          <cell r="D20" t="str">
            <v>MI</v>
          </cell>
          <cell r="E20" t="str">
            <v>POPMI</v>
          </cell>
          <cell r="F20">
            <v>18</v>
          </cell>
          <cell r="G20" t="str">
            <v>Mon</v>
          </cell>
          <cell r="H20" t="str">
            <v>Wed</v>
          </cell>
        </row>
        <row r="21">
          <cell r="A21" t="str">
            <v>SDQMI</v>
          </cell>
          <cell r="B21" t="str">
            <v>Dominican Republic</v>
          </cell>
          <cell r="C21" t="str">
            <v>SDQ</v>
          </cell>
          <cell r="D21" t="str">
            <v>MI</v>
          </cell>
          <cell r="E21" t="str">
            <v>SDQMI</v>
          </cell>
          <cell r="F21">
            <v>18</v>
          </cell>
          <cell r="G21" t="str">
            <v>Mon</v>
          </cell>
          <cell r="H21" t="str">
            <v>Wed</v>
          </cell>
        </row>
        <row r="22">
          <cell r="A22" t="str">
            <v>PSDNY</v>
          </cell>
          <cell r="B22" t="str">
            <v>Egypt</v>
          </cell>
          <cell r="C22" t="str">
            <v>PSD</v>
          </cell>
          <cell r="D22" t="str">
            <v>NY</v>
          </cell>
          <cell r="E22" t="str">
            <v>PSDNY</v>
          </cell>
          <cell r="F22">
            <v>31</v>
          </cell>
          <cell r="G22" t="str">
            <v>Tue</v>
          </cell>
          <cell r="H22" t="str">
            <v>Thu</v>
          </cell>
        </row>
        <row r="23">
          <cell r="A23" t="str">
            <v>SALMI</v>
          </cell>
          <cell r="B23" t="str">
            <v>El Salvador</v>
          </cell>
          <cell r="C23" t="str">
            <v>SAL</v>
          </cell>
          <cell r="D23" t="str">
            <v>MI</v>
          </cell>
          <cell r="E23" t="str">
            <v>SALMI</v>
          </cell>
          <cell r="F23">
            <v>19</v>
          </cell>
          <cell r="G23" t="str">
            <v>Sun</v>
          </cell>
          <cell r="H23" t="str">
            <v>Tue</v>
          </cell>
        </row>
        <row r="24">
          <cell r="A24" t="str">
            <v>GUAMI</v>
          </cell>
          <cell r="B24" t="str">
            <v>Guatemala</v>
          </cell>
          <cell r="C24" t="str">
            <v>GUA</v>
          </cell>
          <cell r="D24" t="str">
            <v>MI</v>
          </cell>
          <cell r="E24" t="str">
            <v>GUAMI</v>
          </cell>
          <cell r="F24">
            <v>17</v>
          </cell>
          <cell r="G24" t="str">
            <v>Tue</v>
          </cell>
          <cell r="H24" t="str">
            <v>Thu</v>
          </cell>
        </row>
        <row r="25">
          <cell r="A25" t="str">
            <v>SDCMI</v>
          </cell>
          <cell r="B25" t="str">
            <v>Guatemala</v>
          </cell>
          <cell r="C25" t="str">
            <v>SDC</v>
          </cell>
          <cell r="D25" t="str">
            <v>MI</v>
          </cell>
          <cell r="E25" t="str">
            <v>SDCMI</v>
          </cell>
          <cell r="F25">
            <v>17</v>
          </cell>
          <cell r="G25" t="str">
            <v>Tue</v>
          </cell>
          <cell r="H25" t="str">
            <v>Thu</v>
          </cell>
        </row>
        <row r="26">
          <cell r="A26" t="str">
            <v>PAPMI</v>
          </cell>
          <cell r="B26" t="str">
            <v>Haiti</v>
          </cell>
          <cell r="C26" t="str">
            <v>PAP</v>
          </cell>
          <cell r="D26" t="str">
            <v>MI</v>
          </cell>
          <cell r="E26" t="str">
            <v>PAPMI</v>
          </cell>
          <cell r="F26">
            <v>18</v>
          </cell>
          <cell r="G26" t="str">
            <v>Mon</v>
          </cell>
          <cell r="H26" t="str">
            <v>Wed</v>
          </cell>
        </row>
        <row r="27">
          <cell r="A27" t="str">
            <v>SAPMI</v>
          </cell>
          <cell r="B27" t="str">
            <v>Honduras</v>
          </cell>
          <cell r="C27" t="str">
            <v>SAP</v>
          </cell>
          <cell r="D27" t="str">
            <v>MI</v>
          </cell>
          <cell r="E27" t="str">
            <v>SAPMI</v>
          </cell>
          <cell r="F27">
            <v>17</v>
          </cell>
          <cell r="G27" t="str">
            <v>Tue</v>
          </cell>
          <cell r="H27" t="str">
            <v>Thu</v>
          </cell>
        </row>
        <row r="28">
          <cell r="A28" t="str">
            <v>HKGLA</v>
          </cell>
          <cell r="B28" t="str">
            <v>Hong Kong</v>
          </cell>
          <cell r="C28" t="str">
            <v>HKG</v>
          </cell>
          <cell r="D28" t="str">
            <v>LA</v>
          </cell>
          <cell r="E28" t="str">
            <v>HKGLA</v>
          </cell>
          <cell r="F28">
            <v>37</v>
          </cell>
          <cell r="G28" t="str">
            <v>Wed</v>
          </cell>
          <cell r="H28" t="str">
            <v>Fri</v>
          </cell>
        </row>
        <row r="29">
          <cell r="A29" t="str">
            <v>BOMNY</v>
          </cell>
          <cell r="B29" t="str">
            <v>India</v>
          </cell>
          <cell r="C29" t="str">
            <v>BOM</v>
          </cell>
          <cell r="D29" t="str">
            <v>NY</v>
          </cell>
          <cell r="E29" t="str">
            <v>BOMNY</v>
          </cell>
          <cell r="F29">
            <v>39</v>
          </cell>
          <cell r="G29" t="str">
            <v>Mon</v>
          </cell>
          <cell r="H29" t="str">
            <v>Wed</v>
          </cell>
        </row>
        <row r="30">
          <cell r="A30" t="str">
            <v>COKNY</v>
          </cell>
          <cell r="B30" t="str">
            <v>India</v>
          </cell>
          <cell r="C30" t="str">
            <v>COK</v>
          </cell>
          <cell r="D30" t="str">
            <v>NY</v>
          </cell>
          <cell r="E30" t="str">
            <v>COKNY</v>
          </cell>
          <cell r="F30">
            <v>39</v>
          </cell>
          <cell r="G30" t="str">
            <v>Mon</v>
          </cell>
          <cell r="H30" t="str">
            <v>Wed</v>
          </cell>
        </row>
        <row r="31">
          <cell r="A31" t="str">
            <v>DELNY</v>
          </cell>
          <cell r="B31" t="str">
            <v>India</v>
          </cell>
          <cell r="C31" t="str">
            <v>DEL</v>
          </cell>
          <cell r="D31" t="str">
            <v>NY</v>
          </cell>
          <cell r="E31" t="str">
            <v>DELNY</v>
          </cell>
          <cell r="F31">
            <v>39</v>
          </cell>
          <cell r="G31" t="str">
            <v>Mon</v>
          </cell>
          <cell r="H31" t="str">
            <v>Wed</v>
          </cell>
        </row>
        <row r="32">
          <cell r="A32" t="str">
            <v>MAANY</v>
          </cell>
          <cell r="B32" t="str">
            <v>India</v>
          </cell>
          <cell r="C32" t="str">
            <v>MAA</v>
          </cell>
          <cell r="D32" t="str">
            <v>NY</v>
          </cell>
          <cell r="E32" t="str">
            <v>MAANY</v>
          </cell>
          <cell r="F32">
            <v>46</v>
          </cell>
          <cell r="G32" t="str">
            <v>Mon</v>
          </cell>
          <cell r="H32" t="str">
            <v>Wed</v>
          </cell>
        </row>
        <row r="33">
          <cell r="A33" t="str">
            <v>MUNNY</v>
          </cell>
          <cell r="B33" t="str">
            <v>India</v>
          </cell>
          <cell r="C33" t="str">
            <v>MUN</v>
          </cell>
          <cell r="D33" t="str">
            <v>NY</v>
          </cell>
          <cell r="E33" t="str">
            <v>MUNNY</v>
          </cell>
          <cell r="F33">
            <v>37</v>
          </cell>
          <cell r="G33" t="str">
            <v>Wed</v>
          </cell>
          <cell r="H33" t="str">
            <v>Fri</v>
          </cell>
        </row>
        <row r="34">
          <cell r="A34" t="str">
            <v>TUTNY</v>
          </cell>
          <cell r="B34" t="str">
            <v>India</v>
          </cell>
          <cell r="C34" t="str">
            <v>TUT</v>
          </cell>
          <cell r="D34" t="str">
            <v>NY</v>
          </cell>
          <cell r="E34" t="str">
            <v>TUTNY</v>
          </cell>
          <cell r="F34">
            <v>40</v>
          </cell>
          <cell r="G34" t="str">
            <v>Sun</v>
          </cell>
          <cell r="H34" t="str">
            <v>Tue</v>
          </cell>
        </row>
        <row r="35">
          <cell r="A35" t="str">
            <v>JKTSA</v>
          </cell>
          <cell r="B35" t="str">
            <v>Indonesia</v>
          </cell>
          <cell r="C35" t="str">
            <v>JKT</v>
          </cell>
          <cell r="D35" t="str">
            <v>SA</v>
          </cell>
          <cell r="E35" t="str">
            <v>JKTSA</v>
          </cell>
          <cell r="F35">
            <v>53</v>
          </cell>
          <cell r="G35" t="str">
            <v>Mon</v>
          </cell>
          <cell r="H35" t="str">
            <v>Wed</v>
          </cell>
        </row>
        <row r="36">
          <cell r="A36" t="str">
            <v>SRGNY</v>
          </cell>
          <cell r="B36" t="str">
            <v>Indonesia</v>
          </cell>
          <cell r="C36" t="str">
            <v>SRG</v>
          </cell>
          <cell r="D36" t="str">
            <v>NY</v>
          </cell>
          <cell r="E36" t="str">
            <v>SRGNY</v>
          </cell>
          <cell r="F36">
            <v>46</v>
          </cell>
          <cell r="G36" t="str">
            <v>Mon</v>
          </cell>
          <cell r="H36" t="str">
            <v>Wed</v>
          </cell>
        </row>
        <row r="37">
          <cell r="A37" t="str">
            <v>SUBNY</v>
          </cell>
          <cell r="B37" t="str">
            <v>Indonesia</v>
          </cell>
          <cell r="C37" t="str">
            <v>SUB</v>
          </cell>
          <cell r="D37" t="str">
            <v>NY</v>
          </cell>
          <cell r="E37" t="str">
            <v>SUBNY</v>
          </cell>
          <cell r="F37">
            <v>46</v>
          </cell>
          <cell r="G37" t="str">
            <v>Mon</v>
          </cell>
          <cell r="H37" t="str">
            <v>Wed</v>
          </cell>
        </row>
        <row r="38">
          <cell r="A38" t="str">
            <v>HFANY</v>
          </cell>
          <cell r="B38" t="str">
            <v>Israel</v>
          </cell>
          <cell r="C38" t="str">
            <v>HFA</v>
          </cell>
          <cell r="D38" t="str">
            <v>NY</v>
          </cell>
          <cell r="E38" t="str">
            <v>HFANY</v>
          </cell>
          <cell r="F38">
            <v>38</v>
          </cell>
          <cell r="G38" t="str">
            <v>Tue</v>
          </cell>
          <cell r="H38" t="str">
            <v>Thu</v>
          </cell>
        </row>
        <row r="39">
          <cell r="A39" t="str">
            <v>HFANY</v>
          </cell>
          <cell r="B39" t="str">
            <v>Jordan</v>
          </cell>
          <cell r="C39" t="str">
            <v>HFA</v>
          </cell>
          <cell r="D39" t="str">
            <v>NY</v>
          </cell>
          <cell r="E39" t="str">
            <v>HFANY</v>
          </cell>
          <cell r="F39">
            <v>38</v>
          </cell>
          <cell r="G39" t="str">
            <v>Tue</v>
          </cell>
          <cell r="H39" t="str">
            <v>Thu</v>
          </cell>
        </row>
        <row r="40">
          <cell r="A40" t="str">
            <v>MBASA</v>
          </cell>
          <cell r="B40" t="str">
            <v>Kenya</v>
          </cell>
          <cell r="C40" t="str">
            <v>MBA</v>
          </cell>
          <cell r="D40" t="str">
            <v>SA</v>
          </cell>
          <cell r="E40" t="str">
            <v>MBASA</v>
          </cell>
          <cell r="F40">
            <v>53</v>
          </cell>
          <cell r="G40" t="str">
            <v>Mon</v>
          </cell>
          <cell r="H40" t="str">
            <v>Wed</v>
          </cell>
        </row>
        <row r="41">
          <cell r="A41" t="str">
            <v>PUSLA</v>
          </cell>
          <cell r="B41" t="str">
            <v>Korea</v>
          </cell>
          <cell r="C41" t="str">
            <v>PUS</v>
          </cell>
          <cell r="D41" t="str">
            <v>LA</v>
          </cell>
          <cell r="E41" t="str">
            <v>PUSLA</v>
          </cell>
          <cell r="F41">
            <v>30</v>
          </cell>
          <cell r="G41" t="str">
            <v>Wed</v>
          </cell>
          <cell r="H41" t="str">
            <v>Fri</v>
          </cell>
        </row>
        <row r="42">
          <cell r="A42" t="str">
            <v>TMMNY</v>
          </cell>
          <cell r="B42" t="str">
            <v>Madagascar</v>
          </cell>
          <cell r="C42" t="str">
            <v>TMM</v>
          </cell>
          <cell r="D42" t="str">
            <v>NY</v>
          </cell>
          <cell r="E42" t="str">
            <v>TMMNY</v>
          </cell>
          <cell r="F42">
            <v>58</v>
          </cell>
          <cell r="G42" t="str">
            <v>Wed</v>
          </cell>
          <cell r="H42" t="str">
            <v>Fri</v>
          </cell>
        </row>
        <row r="43">
          <cell r="A43" t="str">
            <v>PENLA</v>
          </cell>
          <cell r="B43" t="str">
            <v>Malaysia</v>
          </cell>
          <cell r="C43" t="str">
            <v>PEN</v>
          </cell>
          <cell r="D43" t="str">
            <v>LA</v>
          </cell>
          <cell r="E43" t="str">
            <v>PENLA</v>
          </cell>
          <cell r="F43">
            <v>45</v>
          </cell>
          <cell r="G43" t="str">
            <v>Tue</v>
          </cell>
          <cell r="H43" t="str">
            <v>Thu</v>
          </cell>
        </row>
        <row r="44">
          <cell r="A44" t="str">
            <v>PTKLA</v>
          </cell>
          <cell r="B44" t="str">
            <v>Malaysia</v>
          </cell>
          <cell r="C44" t="str">
            <v>PTK</v>
          </cell>
          <cell r="D44" t="str">
            <v>LA</v>
          </cell>
          <cell r="E44" t="str">
            <v>PTKLA</v>
          </cell>
          <cell r="F44">
            <v>45</v>
          </cell>
          <cell r="G44" t="str">
            <v>Tue</v>
          </cell>
          <cell r="H44" t="str">
            <v>Thu</v>
          </cell>
        </row>
        <row r="45">
          <cell r="A45" t="str">
            <v>PLUNY</v>
          </cell>
          <cell r="B45" t="str">
            <v>Mauritius</v>
          </cell>
          <cell r="C45" t="str">
            <v>PLU</v>
          </cell>
          <cell r="D45" t="str">
            <v>NY</v>
          </cell>
          <cell r="E45" t="str">
            <v>PLUNY</v>
          </cell>
          <cell r="F45">
            <v>54</v>
          </cell>
          <cell r="G45" t="str">
            <v>Sun</v>
          </cell>
          <cell r="H45" t="str">
            <v>Tue</v>
          </cell>
        </row>
        <row r="46">
          <cell r="A46" t="str">
            <v>CJSLA</v>
          </cell>
          <cell r="B46" t="str">
            <v>Mexico</v>
          </cell>
          <cell r="C46" t="str">
            <v>CJS</v>
          </cell>
          <cell r="D46" t="str">
            <v>LA</v>
          </cell>
          <cell r="E46" t="str">
            <v>CJSLA</v>
          </cell>
          <cell r="F46">
            <v>18</v>
          </cell>
          <cell r="G46" t="str">
            <v>Mon</v>
          </cell>
          <cell r="H46" t="str">
            <v>Wed</v>
          </cell>
        </row>
        <row r="47">
          <cell r="A47" t="str">
            <v>LZCLA</v>
          </cell>
          <cell r="B47" t="str">
            <v>Mexico</v>
          </cell>
          <cell r="C47" t="str">
            <v>LZC</v>
          </cell>
          <cell r="D47" t="str">
            <v>LA</v>
          </cell>
          <cell r="E47" t="str">
            <v>LZCLA</v>
          </cell>
          <cell r="F47">
            <v>23</v>
          </cell>
          <cell r="G47" t="str">
            <v>Wed</v>
          </cell>
          <cell r="H47" t="str">
            <v>Fri</v>
          </cell>
        </row>
        <row r="48">
          <cell r="A48" t="str">
            <v>MEXTX</v>
          </cell>
          <cell r="B48" t="str">
            <v>Mexico</v>
          </cell>
          <cell r="C48" t="str">
            <v>MEX</v>
          </cell>
          <cell r="D48" t="str">
            <v>TX</v>
          </cell>
          <cell r="E48" t="str">
            <v>MEXTX</v>
          </cell>
          <cell r="F48">
            <v>13</v>
          </cell>
          <cell r="G48" t="str">
            <v>Sat</v>
          </cell>
          <cell r="H48" t="str">
            <v>Mon</v>
          </cell>
        </row>
        <row r="49">
          <cell r="A49" t="str">
            <v>MTYTX</v>
          </cell>
          <cell r="B49" t="str">
            <v>Mexico</v>
          </cell>
          <cell r="C49" t="str">
            <v>MTY</v>
          </cell>
          <cell r="D49" t="str">
            <v>TX</v>
          </cell>
          <cell r="E49" t="str">
            <v>MTYTX</v>
          </cell>
          <cell r="F49">
            <v>13</v>
          </cell>
          <cell r="G49" t="str">
            <v>Sat</v>
          </cell>
          <cell r="H49" t="str">
            <v>Mon</v>
          </cell>
        </row>
        <row r="50">
          <cell r="A50" t="str">
            <v>NOGLA</v>
          </cell>
          <cell r="B50" t="str">
            <v>Mexico</v>
          </cell>
          <cell r="C50" t="str">
            <v>NOG</v>
          </cell>
          <cell r="D50" t="str">
            <v>LA</v>
          </cell>
          <cell r="E50" t="str">
            <v>NOGLA</v>
          </cell>
          <cell r="F50">
            <v>13</v>
          </cell>
          <cell r="G50" t="str">
            <v>Sat</v>
          </cell>
          <cell r="H50" t="str">
            <v>Mon</v>
          </cell>
        </row>
        <row r="51">
          <cell r="A51" t="str">
            <v>PMSMI</v>
          </cell>
          <cell r="B51" t="str">
            <v>Mexico</v>
          </cell>
          <cell r="C51" t="str">
            <v>PMS</v>
          </cell>
          <cell r="D51" t="str">
            <v>MI</v>
          </cell>
          <cell r="E51" t="str">
            <v>PMSMI</v>
          </cell>
          <cell r="F51">
            <v>17</v>
          </cell>
          <cell r="G51" t="str">
            <v>Tue</v>
          </cell>
          <cell r="H51" t="str">
            <v>Thu</v>
          </cell>
        </row>
        <row r="52">
          <cell r="A52" t="str">
            <v>PROMI</v>
          </cell>
          <cell r="B52" t="str">
            <v>Mexico</v>
          </cell>
          <cell r="C52" t="str">
            <v>PRO</v>
          </cell>
          <cell r="D52" t="str">
            <v>MI</v>
          </cell>
          <cell r="E52" t="str">
            <v>PROMI</v>
          </cell>
          <cell r="F52">
            <v>17</v>
          </cell>
          <cell r="G52" t="str">
            <v>Tue</v>
          </cell>
          <cell r="H52" t="str">
            <v>Thu</v>
          </cell>
        </row>
        <row r="53">
          <cell r="A53" t="str">
            <v>RGNNY</v>
          </cell>
          <cell r="B53" t="str">
            <v>Myanmar</v>
          </cell>
          <cell r="C53" t="str">
            <v>RGN</v>
          </cell>
          <cell r="D53" t="str">
            <v>NY</v>
          </cell>
          <cell r="E53" t="str">
            <v>RGNNY</v>
          </cell>
          <cell r="F53">
            <v>45</v>
          </cell>
          <cell r="G53" t="str">
            <v>Tue</v>
          </cell>
          <cell r="H53" t="str">
            <v>Thu</v>
          </cell>
        </row>
        <row r="54">
          <cell r="A54" t="str">
            <v>MGAMI</v>
          </cell>
          <cell r="B54" t="str">
            <v>Nicaragua</v>
          </cell>
          <cell r="C54" t="str">
            <v>MGA</v>
          </cell>
          <cell r="D54" t="str">
            <v>MI</v>
          </cell>
          <cell r="E54" t="str">
            <v>MGAMI</v>
          </cell>
          <cell r="F54">
            <v>17</v>
          </cell>
          <cell r="G54" t="str">
            <v>Tue</v>
          </cell>
          <cell r="H54" t="str">
            <v>Thu</v>
          </cell>
        </row>
        <row r="55">
          <cell r="A55" t="str">
            <v>SLLSA</v>
          </cell>
          <cell r="B55" t="str">
            <v>Oman</v>
          </cell>
          <cell r="C55" t="str">
            <v>SLL</v>
          </cell>
          <cell r="D55" t="str">
            <v>SA</v>
          </cell>
          <cell r="E55" t="str">
            <v>SLLSA</v>
          </cell>
          <cell r="F55">
            <v>38</v>
          </cell>
          <cell r="G55" t="str">
            <v>Tue</v>
          </cell>
          <cell r="H55" t="str">
            <v>Thu</v>
          </cell>
        </row>
        <row r="56">
          <cell r="A56" t="str">
            <v>KHINY</v>
          </cell>
          <cell r="B56" t="str">
            <v>Pakistan</v>
          </cell>
          <cell r="C56" t="str">
            <v>KHI</v>
          </cell>
          <cell r="D56" t="str">
            <v>NY</v>
          </cell>
          <cell r="E56" t="str">
            <v>KHINY</v>
          </cell>
          <cell r="F56">
            <v>40</v>
          </cell>
          <cell r="G56" t="str">
            <v>Sun</v>
          </cell>
          <cell r="H56" t="str">
            <v>Tue</v>
          </cell>
        </row>
        <row r="57">
          <cell r="A57" t="str">
            <v>MNLLA</v>
          </cell>
          <cell r="B57" t="str">
            <v>Philippines</v>
          </cell>
          <cell r="C57" t="str">
            <v>MNL</v>
          </cell>
          <cell r="D57" t="str">
            <v>LA</v>
          </cell>
          <cell r="E57" t="str">
            <v>MNLLA</v>
          </cell>
          <cell r="F57">
            <v>38</v>
          </cell>
          <cell r="G57" t="str">
            <v>Tue</v>
          </cell>
          <cell r="H57" t="str">
            <v>Thu</v>
          </cell>
        </row>
        <row r="58">
          <cell r="A58" t="str">
            <v>LISNY</v>
          </cell>
          <cell r="B58" t="str">
            <v>Portugal</v>
          </cell>
          <cell r="C58" t="str">
            <v>LIS</v>
          </cell>
          <cell r="D58" t="str">
            <v>NY</v>
          </cell>
          <cell r="E58" t="str">
            <v>LISNY</v>
          </cell>
          <cell r="F58">
            <v>24</v>
          </cell>
          <cell r="G58" t="str">
            <v>Tue</v>
          </cell>
          <cell r="H58" t="str">
            <v>Thu</v>
          </cell>
        </row>
        <row r="59">
          <cell r="A59" t="str">
            <v>OPTNY</v>
          </cell>
          <cell r="B59" t="str">
            <v>Portugal</v>
          </cell>
          <cell r="C59" t="str">
            <v>OPT</v>
          </cell>
          <cell r="D59" t="str">
            <v>NY</v>
          </cell>
          <cell r="E59" t="str">
            <v>OPTNY</v>
          </cell>
          <cell r="F59">
            <v>30</v>
          </cell>
          <cell r="G59" t="str">
            <v>Wed</v>
          </cell>
          <cell r="H59" t="str">
            <v>Fri</v>
          </cell>
        </row>
        <row r="60">
          <cell r="A60" t="str">
            <v>SPNLA</v>
          </cell>
          <cell r="B60" t="str">
            <v>Saipan</v>
          </cell>
          <cell r="C60" t="str">
            <v>SPN</v>
          </cell>
          <cell r="D60" t="str">
            <v>LA</v>
          </cell>
          <cell r="E60" t="str">
            <v>SPNLA</v>
          </cell>
          <cell r="F60">
            <v>37</v>
          </cell>
          <cell r="G60" t="str">
            <v>Wed</v>
          </cell>
          <cell r="H60" t="str">
            <v>Fri</v>
          </cell>
        </row>
        <row r="61">
          <cell r="A61" t="str">
            <v>SINLA</v>
          </cell>
          <cell r="B61" t="str">
            <v>Singapore</v>
          </cell>
          <cell r="C61" t="str">
            <v>SIN</v>
          </cell>
          <cell r="D61" t="str">
            <v>LA</v>
          </cell>
          <cell r="E61" t="str">
            <v>SINLA</v>
          </cell>
          <cell r="F61">
            <v>44</v>
          </cell>
          <cell r="G61" t="str">
            <v>Wed</v>
          </cell>
          <cell r="H61" t="str">
            <v>Fri</v>
          </cell>
        </row>
        <row r="62">
          <cell r="A62" t="str">
            <v>DURNY</v>
          </cell>
          <cell r="B62" t="str">
            <v>South Africa</v>
          </cell>
          <cell r="C62" t="str">
            <v>DUR</v>
          </cell>
          <cell r="D62" t="str">
            <v>NY</v>
          </cell>
          <cell r="E62" t="str">
            <v>DURNY</v>
          </cell>
          <cell r="F62">
            <v>45</v>
          </cell>
          <cell r="G62" t="str">
            <v>Tue</v>
          </cell>
          <cell r="H62" t="str">
            <v>Thu</v>
          </cell>
        </row>
        <row r="63">
          <cell r="A63" t="str">
            <v>ALCNY</v>
          </cell>
          <cell r="B63" t="str">
            <v>Spain</v>
          </cell>
          <cell r="C63" t="str">
            <v>ALC</v>
          </cell>
          <cell r="D63" t="str">
            <v>NY</v>
          </cell>
          <cell r="E63" t="str">
            <v>ALCNY</v>
          </cell>
          <cell r="F63">
            <v>23</v>
          </cell>
          <cell r="G63" t="str">
            <v>Wed</v>
          </cell>
          <cell r="H63" t="str">
            <v>Fri</v>
          </cell>
        </row>
        <row r="64">
          <cell r="A64" t="str">
            <v>VLCNY</v>
          </cell>
          <cell r="B64" t="str">
            <v>Spain</v>
          </cell>
          <cell r="C64" t="str">
            <v>VLC</v>
          </cell>
          <cell r="D64" t="str">
            <v>NY</v>
          </cell>
          <cell r="E64" t="str">
            <v>VLCNY</v>
          </cell>
          <cell r="F64">
            <v>23</v>
          </cell>
          <cell r="G64" t="str">
            <v>Wed</v>
          </cell>
          <cell r="H64" t="str">
            <v>Fri</v>
          </cell>
        </row>
        <row r="65">
          <cell r="A65" t="str">
            <v>CMBNY</v>
          </cell>
          <cell r="B65" t="str">
            <v>Sri Lanka</v>
          </cell>
          <cell r="C65" t="str">
            <v>CMB</v>
          </cell>
          <cell r="D65" t="str">
            <v>NY</v>
          </cell>
          <cell r="E65" t="str">
            <v>CMBNY</v>
          </cell>
          <cell r="F65">
            <v>40</v>
          </cell>
          <cell r="G65" t="str">
            <v>Sun</v>
          </cell>
          <cell r="H65" t="str">
            <v>Tue</v>
          </cell>
        </row>
        <row r="66">
          <cell r="A66" t="str">
            <v>KEELA</v>
          </cell>
          <cell r="B66" t="str">
            <v>Taiwan</v>
          </cell>
          <cell r="C66" t="str">
            <v>KEE</v>
          </cell>
          <cell r="D66" t="str">
            <v>LA</v>
          </cell>
          <cell r="E66" t="str">
            <v>KEELA</v>
          </cell>
          <cell r="F66">
            <v>32</v>
          </cell>
          <cell r="G66" t="str">
            <v>Mon</v>
          </cell>
          <cell r="H66" t="str">
            <v>Wed</v>
          </cell>
        </row>
        <row r="67">
          <cell r="A67" t="str">
            <v>KHHLA</v>
          </cell>
          <cell r="B67" t="str">
            <v>Taiwan</v>
          </cell>
          <cell r="C67" t="str">
            <v>KHH</v>
          </cell>
          <cell r="D67" t="str">
            <v>LA</v>
          </cell>
          <cell r="E67" t="str">
            <v>KHHLA</v>
          </cell>
          <cell r="F67">
            <v>32</v>
          </cell>
          <cell r="G67" t="str">
            <v>Mon</v>
          </cell>
          <cell r="H67" t="str">
            <v>Wed</v>
          </cell>
        </row>
        <row r="68">
          <cell r="A68" t="str">
            <v>BKKLA</v>
          </cell>
          <cell r="B68" t="str">
            <v>Thailand</v>
          </cell>
          <cell r="C68" t="str">
            <v>BKK</v>
          </cell>
          <cell r="D68" t="str">
            <v>LA</v>
          </cell>
          <cell r="E68" t="str">
            <v>BKKLA</v>
          </cell>
          <cell r="F68">
            <v>39</v>
          </cell>
          <cell r="G68" t="str">
            <v>Mon</v>
          </cell>
          <cell r="H68" t="str">
            <v>Wed</v>
          </cell>
        </row>
        <row r="69">
          <cell r="A69" t="str">
            <v>GE4NY</v>
          </cell>
          <cell r="B69" t="str">
            <v>Turkey</v>
          </cell>
          <cell r="C69" t="str">
            <v>GE4</v>
          </cell>
          <cell r="D69" t="str">
            <v>NY</v>
          </cell>
          <cell r="E69" t="str">
            <v>GE4NY</v>
          </cell>
          <cell r="F69">
            <v>40</v>
          </cell>
          <cell r="G69" t="str">
            <v>Sun</v>
          </cell>
          <cell r="H69" t="str">
            <v>Tue</v>
          </cell>
        </row>
        <row r="70">
          <cell r="A70" t="str">
            <v>ISTNY</v>
          </cell>
          <cell r="B70" t="str">
            <v>Turkey</v>
          </cell>
          <cell r="C70" t="str">
            <v>IST</v>
          </cell>
          <cell r="D70" t="str">
            <v>NY</v>
          </cell>
          <cell r="E70" t="str">
            <v>ISTNY</v>
          </cell>
          <cell r="F70">
            <v>39</v>
          </cell>
          <cell r="G70" t="str">
            <v>Mon</v>
          </cell>
          <cell r="H70" t="str">
            <v>Wed</v>
          </cell>
        </row>
        <row r="71">
          <cell r="A71" t="str">
            <v>IZMNY</v>
          </cell>
          <cell r="B71" t="str">
            <v>Turkey</v>
          </cell>
          <cell r="C71" t="str">
            <v>IZM</v>
          </cell>
          <cell r="D71" t="str">
            <v>NY</v>
          </cell>
          <cell r="E71" t="str">
            <v>IZMNY</v>
          </cell>
          <cell r="F71">
            <v>39</v>
          </cell>
          <cell r="G71" t="str">
            <v>Mon</v>
          </cell>
          <cell r="H71" t="str">
            <v>Wed</v>
          </cell>
        </row>
        <row r="72">
          <cell r="A72" t="str">
            <v>QINNY</v>
          </cell>
          <cell r="B72" t="str">
            <v>Turkey</v>
          </cell>
          <cell r="C72" t="str">
            <v>QIN</v>
          </cell>
          <cell r="D72" t="str">
            <v>NY</v>
          </cell>
          <cell r="E72" t="str">
            <v>QINNY</v>
          </cell>
          <cell r="F72">
            <v>40</v>
          </cell>
          <cell r="G72" t="str">
            <v>Sun</v>
          </cell>
          <cell r="H72" t="str">
            <v>Tue</v>
          </cell>
        </row>
        <row r="73">
          <cell r="A73" t="str">
            <v>DXBNY</v>
          </cell>
          <cell r="B73" t="str">
            <v>United Arab Emirates</v>
          </cell>
          <cell r="C73" t="str">
            <v>DXB</v>
          </cell>
          <cell r="D73" t="str">
            <v>NY</v>
          </cell>
          <cell r="E73" t="str">
            <v>DXBNY</v>
          </cell>
          <cell r="F73">
            <v>39</v>
          </cell>
          <cell r="G73" t="str">
            <v>Mon</v>
          </cell>
          <cell r="H73" t="str">
            <v>Wed</v>
          </cell>
        </row>
        <row r="74">
          <cell r="A74" t="str">
            <v>DADLA</v>
          </cell>
          <cell r="B74" t="str">
            <v>Vietnam</v>
          </cell>
          <cell r="C74" t="str">
            <v>DAD</v>
          </cell>
          <cell r="D74" t="str">
            <v>LA</v>
          </cell>
          <cell r="E74" t="str">
            <v>DADLA</v>
          </cell>
          <cell r="F74">
            <v>38</v>
          </cell>
          <cell r="G74" t="str">
            <v>Tue</v>
          </cell>
          <cell r="H74" t="str">
            <v>Thu</v>
          </cell>
        </row>
        <row r="75">
          <cell r="A75" t="str">
            <v>HPHLA</v>
          </cell>
          <cell r="B75" t="str">
            <v>Vietnam</v>
          </cell>
          <cell r="C75" t="str">
            <v>HPH</v>
          </cell>
          <cell r="D75" t="str">
            <v>LA</v>
          </cell>
          <cell r="E75" t="str">
            <v>HPHLA</v>
          </cell>
          <cell r="F75">
            <v>39</v>
          </cell>
          <cell r="G75" t="str">
            <v>Mon</v>
          </cell>
          <cell r="H75" t="str">
            <v>Wed</v>
          </cell>
        </row>
        <row r="76">
          <cell r="A76" t="str">
            <v>SGNLA</v>
          </cell>
          <cell r="B76" t="str">
            <v>Vietnam</v>
          </cell>
          <cell r="C76" t="str">
            <v>SGN</v>
          </cell>
          <cell r="D76" t="str">
            <v>LA</v>
          </cell>
          <cell r="E76" t="str">
            <v>SGNLA</v>
          </cell>
          <cell r="F76">
            <v>37</v>
          </cell>
          <cell r="G76" t="str">
            <v>Wed</v>
          </cell>
          <cell r="H76" t="str">
            <v>Fri</v>
          </cell>
        </row>
        <row r="77">
          <cell r="A77" t="str">
            <v>VUTLA</v>
          </cell>
          <cell r="B77" t="str">
            <v>Vietnam</v>
          </cell>
          <cell r="C77" t="str">
            <v>VUT</v>
          </cell>
          <cell r="D77" t="str">
            <v>LA</v>
          </cell>
          <cell r="E77" t="str">
            <v>VUTLA</v>
          </cell>
          <cell r="F77">
            <v>37</v>
          </cell>
          <cell r="G77" t="str">
            <v>Wed</v>
          </cell>
          <cell r="H77" t="str">
            <v>Fri</v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</sheetData>
      <sheetData sheetId="5">
        <row r="2">
          <cell r="A2" t="str">
            <v>Feb Wk 1</v>
          </cell>
        </row>
      </sheetData>
      <sheetData sheetId="6">
        <row r="2">
          <cell r="C2" t="str">
            <v>Dev Choice
Style #</v>
          </cell>
        </row>
      </sheetData>
      <sheetData sheetId="7" refreshError="1"/>
      <sheetData sheetId="8" refreshError="1"/>
      <sheetData sheetId="9" refreshError="1"/>
      <sheetData sheetId="10" refreshError="1"/>
      <sheetData sheetId="11"/>
      <sheetData sheetId="12">
        <row r="3">
          <cell r="C3" t="str">
            <v>ECOM</v>
          </cell>
        </row>
      </sheetData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5"/>
  <sheetViews>
    <sheetView tabSelected="1" workbookViewId="0">
      <selection activeCell="J12" sqref="J12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1.28515625" style="2" customWidth="1"/>
    <col min="7" max="7" width="7.5703125" style="2" customWidth="1"/>
    <col min="8" max="8" width="15" style="2" customWidth="1"/>
    <col min="9" max="9" width="12.7109375" style="2" customWidth="1"/>
    <col min="10" max="10" width="25.5703125" style="2" customWidth="1"/>
    <col min="11" max="11" width="15.28515625" style="3" customWidth="1"/>
    <col min="12" max="12" width="13.28515625" style="2" customWidth="1"/>
    <col min="13" max="14" width="6.140625" style="2" customWidth="1"/>
    <col min="15" max="15" width="8.5703125" style="2" customWidth="1"/>
    <col min="16" max="16" width="6.85546875" style="2" customWidth="1"/>
    <col min="17" max="18" width="5.570312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2" customWidth="1"/>
    <col min="33" max="33" width="8.85546875" style="6" customWidth="1"/>
    <col min="34" max="34" width="7.85546875" style="2" customWidth="1"/>
    <col min="35" max="35" width="8.42578125" style="10" customWidth="1"/>
    <col min="36" max="36" width="9" style="6" customWidth="1"/>
    <col min="37" max="37" width="8.42578125" style="6" customWidth="1"/>
    <col min="38" max="38" width="7.85546875" style="10" customWidth="1"/>
    <col min="39" max="39" width="5.85546875" style="6" customWidth="1"/>
    <col min="40" max="40" width="8.140625" style="10" customWidth="1"/>
    <col min="41" max="41" width="9.28515625" style="6" customWidth="1"/>
    <col min="42" max="42" width="11.5703125" style="10" customWidth="1"/>
    <col min="43" max="43" width="10.85546875" style="6" customWidth="1"/>
    <col min="44" max="45" width="9.5703125" style="10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10" customWidth="1"/>
    <col min="50" max="50" width="7.85546875" style="10" customWidth="1"/>
    <col min="51" max="51" width="9.5703125" style="6" customWidth="1"/>
    <col min="52" max="52" width="7.7109375" style="6" customWidth="1"/>
    <col min="53" max="53" width="8.28515625" style="10" customWidth="1"/>
    <col min="54" max="54" width="9.140625" style="6" customWidth="1"/>
    <col min="55" max="55" width="9.140625" style="2" customWidth="1"/>
    <col min="56" max="57" width="9.140625" style="2"/>
    <col min="58" max="59" width="9.140625" style="6"/>
    <col min="60" max="60" width="9.140625" style="2"/>
    <col min="61" max="61" width="10.140625" style="6" customWidth="1"/>
    <col min="62" max="62" width="9.140625" style="2"/>
    <col min="63" max="64" width="12.7109375" style="2" bestFit="1" customWidth="1"/>
    <col min="65" max="16384" width="9.140625" style="2"/>
  </cols>
  <sheetData>
    <row r="1" spans="1:64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1" t="s">
        <v>41</v>
      </c>
      <c r="AQ1" s="30" t="s">
        <v>42</v>
      </c>
      <c r="AR1" s="33" t="s">
        <v>43</v>
      </c>
      <c r="AS1" s="30" t="s">
        <v>44</v>
      </c>
      <c r="AT1" s="24" t="s">
        <v>45</v>
      </c>
      <c r="AU1" s="31" t="s">
        <v>46</v>
      </c>
      <c r="AV1" s="30" t="s">
        <v>47</v>
      </c>
      <c r="AW1" s="13" t="s">
        <v>48</v>
      </c>
      <c r="AX1" s="31" t="s">
        <v>49</v>
      </c>
      <c r="AY1" s="30" t="s">
        <v>50</v>
      </c>
      <c r="AZ1" s="13" t="s">
        <v>51</v>
      </c>
      <c r="BA1" s="31" t="s">
        <v>52</v>
      </c>
      <c r="BB1" s="30" t="s">
        <v>53</v>
      </c>
      <c r="BC1" s="30" t="s">
        <v>54</v>
      </c>
      <c r="BD1" s="34" t="s">
        <v>55</v>
      </c>
      <c r="BE1" s="35" t="s">
        <v>56</v>
      </c>
      <c r="BF1" s="36" t="s">
        <v>57</v>
      </c>
      <c r="BG1" s="37" t="s">
        <v>58</v>
      </c>
      <c r="BH1" s="38" t="s">
        <v>59</v>
      </c>
      <c r="BI1" s="39" t="s">
        <v>60</v>
      </c>
      <c r="BJ1" s="13" t="s">
        <v>61</v>
      </c>
      <c r="BK1" s="40" t="s">
        <v>62</v>
      </c>
      <c r="BL1" s="40" t="s">
        <v>63</v>
      </c>
    </row>
    <row r="2" spans="1:64" ht="35.1" customHeight="1" x14ac:dyDescent="0.25">
      <c r="A2" s="41">
        <v>1</v>
      </c>
      <c r="B2" s="42"/>
      <c r="C2" s="42"/>
      <c r="D2" s="42" t="s">
        <v>64</v>
      </c>
      <c r="E2" s="42"/>
      <c r="F2" s="42" t="s">
        <v>65</v>
      </c>
      <c r="G2" s="42" t="s">
        <v>66</v>
      </c>
      <c r="H2" s="43" t="s">
        <v>67</v>
      </c>
      <c r="I2" s="42" t="s">
        <v>68</v>
      </c>
      <c r="J2" s="42" t="s">
        <v>69</v>
      </c>
      <c r="K2" s="44" t="s">
        <v>70</v>
      </c>
      <c r="L2" s="42" t="s">
        <v>71</v>
      </c>
      <c r="M2" s="42"/>
      <c r="N2" s="42"/>
      <c r="O2" s="42"/>
      <c r="P2" s="45" t="s">
        <v>72</v>
      </c>
      <c r="Q2" s="42"/>
      <c r="R2" s="42" t="s">
        <v>73</v>
      </c>
      <c r="S2" s="46"/>
      <c r="T2" s="47">
        <v>7.8</v>
      </c>
      <c r="U2" s="48">
        <f>[1]CCD1119!H35</f>
        <v>15.36</v>
      </c>
      <c r="V2" s="49">
        <f>U2</f>
        <v>15.36</v>
      </c>
      <c r="W2" s="12"/>
      <c r="X2" s="42" t="s">
        <v>74</v>
      </c>
      <c r="Y2" s="50">
        <v>42</v>
      </c>
      <c r="Z2" s="50">
        <v>32</v>
      </c>
      <c r="AA2" s="50">
        <v>26.5</v>
      </c>
      <c r="AB2" s="47">
        <v>5</v>
      </c>
      <c r="AC2" s="51">
        <v>2</v>
      </c>
      <c r="AD2" s="52">
        <f>IF(Y2="","",Y2*Z2*AA2/1000000)</f>
        <v>3.5616000000000002E-2</v>
      </c>
      <c r="AE2" s="53">
        <f>IF(AC2="","",65/AD2*AC2)</f>
        <v>3650.0449236298291</v>
      </c>
      <c r="AF2" s="42">
        <v>2400</v>
      </c>
      <c r="AG2" s="54">
        <f>IF(ISERROR(AF2/AE2),"",AF2/AE2)</f>
        <v>0.65752615384615387</v>
      </c>
      <c r="AH2" s="42" t="s">
        <v>75</v>
      </c>
      <c r="AI2" s="55">
        <v>0.24399999999999999</v>
      </c>
      <c r="AJ2" s="54">
        <f>IF(ISERROR(V2*AI2),"",V2*AI2)</f>
        <v>3.7478399999999996</v>
      </c>
      <c r="AK2" s="54">
        <f t="shared" ref="AK2:AK5" si="0">IF(ISERROR(V2+AG2+AJ2),"",V2+AG2+AJ2)</f>
        <v>19.765366153846152</v>
      </c>
      <c r="AL2" s="55">
        <v>0.04</v>
      </c>
      <c r="AM2" s="54">
        <f t="shared" ref="AM2:AM5" si="1">IF(ISERROR(BF2*AL2),"",BF2*AL2)</f>
        <v>1.06</v>
      </c>
      <c r="AN2" s="55">
        <v>0.11749999999999999</v>
      </c>
      <c r="AO2" s="54">
        <f t="shared" ref="AO2:AO5" si="2">IF(ISERROR(BF2*AN2),"",BF2*AN2)</f>
        <v>3.11375</v>
      </c>
      <c r="AP2" s="55">
        <v>0</v>
      </c>
      <c r="AQ2" s="54">
        <f t="shared" ref="AQ2:AQ5" si="3">IF(ISERROR(BF2*AP2),"",BF2*AP2)</f>
        <v>0</v>
      </c>
      <c r="AR2" s="55">
        <v>0</v>
      </c>
      <c r="AS2" s="54">
        <f>IF(ISERROR(BF2*AR2),"",BF2*AR2)</f>
        <v>0</v>
      </c>
      <c r="AT2" s="42">
        <v>0</v>
      </c>
      <c r="AU2" s="55">
        <v>0</v>
      </c>
      <c r="AV2" s="54">
        <f t="shared" ref="AV2:AV5" si="4">IF(ISERROR(BF2*AU2),"",BF2*AU2)</f>
        <v>0</v>
      </c>
      <c r="AW2" s="54">
        <v>0</v>
      </c>
      <c r="AX2" s="55">
        <v>0</v>
      </c>
      <c r="AY2" s="54">
        <f>IF(ISERROR(BF2*AX2),"",BF2*AX2)</f>
        <v>0</v>
      </c>
      <c r="AZ2" s="54">
        <v>0</v>
      </c>
      <c r="BA2" s="55">
        <v>0</v>
      </c>
      <c r="BB2" s="54">
        <f>IF(ISERROR(BF2*BA2),"",BF2*BA2)</f>
        <v>0</v>
      </c>
      <c r="BC2" s="54">
        <f>IF(ISERROR(AM2+AO2+AQ2+AV2),"",AM2+AO2+AQ2+AV2)</f>
        <v>4.1737500000000001</v>
      </c>
      <c r="BD2" s="54">
        <f t="shared" ref="BD2:BD5" si="5">IF(ISERROR(AK2+BC2),"",AK2+BC2)</f>
        <v>23.93911615384615</v>
      </c>
      <c r="BE2" s="56">
        <f t="shared" ref="BE2:BE5" si="6">IF(ISERROR((BF2-BD2)/BF2),"",(BF2-BD2)/BF2)</f>
        <v>9.6637126269956589E-2</v>
      </c>
      <c r="BF2" s="12">
        <v>26.5</v>
      </c>
      <c r="BG2" s="12">
        <v>124.99</v>
      </c>
      <c r="BH2" s="56">
        <f>IF(ISERROR((BG2-BF2)/BG2),"",(BG2-BF2)/BG2)</f>
        <v>0.78798303864309149</v>
      </c>
      <c r="BI2" s="12"/>
      <c r="BJ2" s="11">
        <v>2464</v>
      </c>
      <c r="BK2" s="54">
        <f>IF(ISERROR(BD2*BJ2),"",BD2*BJ2)</f>
        <v>58985.982203076914</v>
      </c>
      <c r="BL2" s="54">
        <f>IF(ISERROR(BF2*BJ2),"",BF2*BJ2)</f>
        <v>65296</v>
      </c>
    </row>
    <row r="3" spans="1:64" ht="35.1" customHeight="1" x14ac:dyDescent="0.25">
      <c r="A3" s="41">
        <v>2</v>
      </c>
      <c r="B3" s="42"/>
      <c r="C3" s="42"/>
      <c r="D3" s="42" t="s">
        <v>64</v>
      </c>
      <c r="E3" s="42"/>
      <c r="F3" s="42" t="s">
        <v>65</v>
      </c>
      <c r="G3" s="42" t="s">
        <v>66</v>
      </c>
      <c r="H3" s="43" t="s">
        <v>76</v>
      </c>
      <c r="I3" s="42" t="s">
        <v>68</v>
      </c>
      <c r="J3" s="42" t="s">
        <v>69</v>
      </c>
      <c r="K3" s="44" t="s">
        <v>77</v>
      </c>
      <c r="L3" s="42" t="s">
        <v>78</v>
      </c>
      <c r="M3" s="42"/>
      <c r="N3" s="42"/>
      <c r="O3" s="42"/>
      <c r="P3" s="45" t="s">
        <v>79</v>
      </c>
      <c r="Q3" s="42"/>
      <c r="R3" s="42" t="s">
        <v>73</v>
      </c>
      <c r="S3" s="46"/>
      <c r="T3" s="47">
        <v>7.8</v>
      </c>
      <c r="U3" s="48">
        <f>[1]CCD1119!H36</f>
        <v>17.89</v>
      </c>
      <c r="V3" s="49">
        <f t="shared" ref="V3:V5" si="7">U3</f>
        <v>17.89</v>
      </c>
      <c r="W3" s="12"/>
      <c r="X3" s="42" t="s">
        <v>74</v>
      </c>
      <c r="Y3" s="50">
        <v>42</v>
      </c>
      <c r="Z3" s="50">
        <v>32</v>
      </c>
      <c r="AA3" s="50">
        <v>26.5</v>
      </c>
      <c r="AB3" s="47">
        <v>5</v>
      </c>
      <c r="AC3" s="11">
        <v>2</v>
      </c>
      <c r="AD3" s="52">
        <f t="shared" ref="AD3:AD5" si="8">IF(Y3="","",Y3*Z3*AA3/1000000)</f>
        <v>3.5616000000000002E-2</v>
      </c>
      <c r="AE3" s="53">
        <f t="shared" ref="AE3:AE5" si="9">IF(AC3="","",65/AD3*AC3)</f>
        <v>3650.0449236298291</v>
      </c>
      <c r="AF3" s="42">
        <v>2400</v>
      </c>
      <c r="AG3" s="54">
        <f t="shared" ref="AG3:AG5" si="10">IF(ISERROR(AF3/AE3),"",AF3/AE3)</f>
        <v>0.65752615384615387</v>
      </c>
      <c r="AH3" s="42" t="s">
        <v>75</v>
      </c>
      <c r="AI3" s="55">
        <v>0.24399999999999999</v>
      </c>
      <c r="AJ3" s="54">
        <f>IF(ISERROR(V3*AI3),"",V3*AI3)</f>
        <v>4.3651600000000004</v>
      </c>
      <c r="AK3" s="54">
        <f t="shared" si="0"/>
        <v>22.912686153846153</v>
      </c>
      <c r="AL3" s="55">
        <v>0.04</v>
      </c>
      <c r="AM3" s="54">
        <f t="shared" si="1"/>
        <v>1.2452000000000001</v>
      </c>
      <c r="AN3" s="55">
        <v>0.11749999999999999</v>
      </c>
      <c r="AO3" s="54">
        <f t="shared" si="2"/>
        <v>3.6577749999999996</v>
      </c>
      <c r="AP3" s="55">
        <v>0</v>
      </c>
      <c r="AQ3" s="54">
        <f t="shared" si="3"/>
        <v>0</v>
      </c>
      <c r="AR3" s="55">
        <v>0</v>
      </c>
      <c r="AS3" s="54">
        <f t="shared" ref="AS3:AS5" si="11">IF(ISERROR(BF3*AR3),"",BF3*AR3)</f>
        <v>0</v>
      </c>
      <c r="AT3" s="42">
        <v>0</v>
      </c>
      <c r="AU3" s="55">
        <v>0</v>
      </c>
      <c r="AV3" s="54">
        <f t="shared" si="4"/>
        <v>0</v>
      </c>
      <c r="AW3" s="54">
        <v>0</v>
      </c>
      <c r="AX3" s="55">
        <v>0</v>
      </c>
      <c r="AY3" s="54">
        <f t="shared" ref="AY3:AY5" si="12">IF(ISERROR(BF3*AX3),"",BF3*AX3)</f>
        <v>0</v>
      </c>
      <c r="AZ3" s="54">
        <v>0</v>
      </c>
      <c r="BA3" s="55">
        <v>0</v>
      </c>
      <c r="BB3" s="54">
        <f t="shared" ref="BB3:BB5" si="13">IF(ISERROR(BF3*BA3),"",BF3*BA3)</f>
        <v>0</v>
      </c>
      <c r="BC3" s="54">
        <f>IF(ISERROR(AM3+AO3+AQ3+AV3),"",AM3+AO3+AQ3+AV3)</f>
        <v>4.9029749999999996</v>
      </c>
      <c r="BD3" s="54">
        <f t="shared" si="5"/>
        <v>27.81566115384615</v>
      </c>
      <c r="BE3" s="56">
        <f t="shared" si="6"/>
        <v>0.10646767896414548</v>
      </c>
      <c r="BF3" s="12">
        <v>31.13</v>
      </c>
      <c r="BG3" s="12">
        <v>149.99</v>
      </c>
      <c r="BH3" s="56">
        <f t="shared" ref="BH3:BH5" si="14">IF(ISERROR((BG3-BF3)/BG3),"",(BG3-BF3)/BG3)</f>
        <v>0.79245283018867929</v>
      </c>
      <c r="BI3" s="12"/>
      <c r="BJ3" s="11">
        <v>3796</v>
      </c>
      <c r="BK3" s="54">
        <f t="shared" ref="BK3:BK5" si="15">IF(ISERROR(BD3*BJ3),"",BD3*BJ3)</f>
        <v>105588.24973999998</v>
      </c>
      <c r="BL3" s="54">
        <f t="shared" ref="BL3:BL5" si="16">IF(ISERROR(BF3*BJ3),"",BF3*BJ3)</f>
        <v>118169.48</v>
      </c>
    </row>
    <row r="4" spans="1:64" ht="35.1" customHeight="1" x14ac:dyDescent="0.25">
      <c r="A4" s="41">
        <v>3</v>
      </c>
      <c r="B4" s="42"/>
      <c r="C4" s="42"/>
      <c r="D4" s="42" t="s">
        <v>64</v>
      </c>
      <c r="E4" s="42"/>
      <c r="F4" s="42" t="s">
        <v>65</v>
      </c>
      <c r="G4" s="42" t="s">
        <v>66</v>
      </c>
      <c r="H4" s="43" t="s">
        <v>76</v>
      </c>
      <c r="I4" s="42" t="s">
        <v>68</v>
      </c>
      <c r="J4" s="42" t="s">
        <v>69</v>
      </c>
      <c r="K4" s="44" t="s">
        <v>77</v>
      </c>
      <c r="L4" s="42" t="s">
        <v>80</v>
      </c>
      <c r="M4" s="42"/>
      <c r="N4" s="42"/>
      <c r="O4" s="42"/>
      <c r="P4" s="45" t="s">
        <v>81</v>
      </c>
      <c r="Q4" s="42"/>
      <c r="R4" s="42" t="s">
        <v>73</v>
      </c>
      <c r="S4" s="46"/>
      <c r="T4" s="47">
        <v>7.8</v>
      </c>
      <c r="U4" s="48">
        <f>[1]CCD1119!H37</f>
        <v>25.45</v>
      </c>
      <c r="V4" s="49">
        <f t="shared" si="7"/>
        <v>25.45</v>
      </c>
      <c r="W4" s="12"/>
      <c r="X4" s="42" t="s">
        <v>74</v>
      </c>
      <c r="Y4" s="50">
        <v>43.5</v>
      </c>
      <c r="Z4" s="50">
        <v>35</v>
      </c>
      <c r="AA4" s="50">
        <v>34</v>
      </c>
      <c r="AB4" s="47">
        <v>5</v>
      </c>
      <c r="AC4" s="11">
        <v>2</v>
      </c>
      <c r="AD4" s="52">
        <f t="shared" si="8"/>
        <v>5.1764999999999999E-2</v>
      </c>
      <c r="AE4" s="53">
        <f t="shared" si="9"/>
        <v>2511.3493673331404</v>
      </c>
      <c r="AF4" s="42">
        <v>2400</v>
      </c>
      <c r="AG4" s="54">
        <f t="shared" si="10"/>
        <v>0.95566153846153834</v>
      </c>
      <c r="AH4" s="42" t="s">
        <v>75</v>
      </c>
      <c r="AI4" s="55">
        <v>0.24399999999999999</v>
      </c>
      <c r="AJ4" s="54">
        <f t="shared" ref="AJ4:AJ5" si="17">IF(ISERROR(V4*AI4),"",V4*AI4)</f>
        <v>6.2097999999999995</v>
      </c>
      <c r="AK4" s="54">
        <f t="shared" si="0"/>
        <v>32.615461538461538</v>
      </c>
      <c r="AL4" s="55">
        <v>0.04</v>
      </c>
      <c r="AM4" s="54">
        <f t="shared" si="1"/>
        <v>1.784</v>
      </c>
      <c r="AN4" s="55">
        <v>0.11749999999999999</v>
      </c>
      <c r="AO4" s="54">
        <f t="shared" si="2"/>
        <v>5.2404999999999999</v>
      </c>
      <c r="AP4" s="55">
        <v>0</v>
      </c>
      <c r="AQ4" s="54">
        <f t="shared" si="3"/>
        <v>0</v>
      </c>
      <c r="AR4" s="55">
        <v>0</v>
      </c>
      <c r="AS4" s="54">
        <f t="shared" si="11"/>
        <v>0</v>
      </c>
      <c r="AT4" s="42">
        <v>0</v>
      </c>
      <c r="AU4" s="55">
        <v>0</v>
      </c>
      <c r="AV4" s="54">
        <f t="shared" si="4"/>
        <v>0</v>
      </c>
      <c r="AW4" s="54">
        <v>0</v>
      </c>
      <c r="AX4" s="55">
        <v>0</v>
      </c>
      <c r="AY4" s="54">
        <f t="shared" si="12"/>
        <v>0</v>
      </c>
      <c r="AZ4" s="54">
        <v>0</v>
      </c>
      <c r="BA4" s="55">
        <v>0</v>
      </c>
      <c r="BB4" s="54">
        <f t="shared" si="13"/>
        <v>0</v>
      </c>
      <c r="BC4" s="54">
        <f>IF(ISERROR(AM4+AO4+AQ4+AV4),"",AM4+AO4+AQ4+AV4)</f>
        <v>7.0244999999999997</v>
      </c>
      <c r="BD4" s="54">
        <f t="shared" si="5"/>
        <v>39.639961538461534</v>
      </c>
      <c r="BE4" s="56">
        <f t="shared" si="6"/>
        <v>0.1112116246981719</v>
      </c>
      <c r="BF4" s="12">
        <v>44.6</v>
      </c>
      <c r="BG4" s="12">
        <v>199.99</v>
      </c>
      <c r="BH4" s="56">
        <f t="shared" si="14"/>
        <v>0.77698884944247215</v>
      </c>
      <c r="BI4" s="12"/>
      <c r="BJ4" s="11">
        <v>12542</v>
      </c>
      <c r="BK4" s="54">
        <f t="shared" si="15"/>
        <v>497164.39761538454</v>
      </c>
      <c r="BL4" s="54">
        <f t="shared" si="16"/>
        <v>559373.20000000007</v>
      </c>
    </row>
    <row r="5" spans="1:64" ht="35.1" customHeight="1" x14ac:dyDescent="0.25">
      <c r="A5" s="41">
        <v>4</v>
      </c>
      <c r="B5" s="42"/>
      <c r="C5" s="42"/>
      <c r="D5" s="42" t="s">
        <v>64</v>
      </c>
      <c r="E5" s="42"/>
      <c r="F5" s="42" t="s">
        <v>65</v>
      </c>
      <c r="G5" s="42" t="s">
        <v>66</v>
      </c>
      <c r="H5" s="43" t="s">
        <v>76</v>
      </c>
      <c r="I5" s="42" t="s">
        <v>68</v>
      </c>
      <c r="J5" s="42" t="s">
        <v>69</v>
      </c>
      <c r="K5" s="44" t="s">
        <v>77</v>
      </c>
      <c r="L5" s="42" t="s">
        <v>82</v>
      </c>
      <c r="M5" s="42"/>
      <c r="N5" s="42"/>
      <c r="O5" s="42"/>
      <c r="P5" s="45" t="s">
        <v>83</v>
      </c>
      <c r="Q5" s="42"/>
      <c r="R5" s="42" t="s">
        <v>73</v>
      </c>
      <c r="S5" s="46"/>
      <c r="T5" s="47">
        <v>7.8</v>
      </c>
      <c r="U5" s="48">
        <f>[1]CCD1119!H38</f>
        <v>27.7</v>
      </c>
      <c r="V5" s="49">
        <f t="shared" si="7"/>
        <v>27.7</v>
      </c>
      <c r="W5" s="12"/>
      <c r="X5" s="42" t="s">
        <v>74</v>
      </c>
      <c r="Y5" s="50">
        <v>43.5</v>
      </c>
      <c r="Z5" s="50">
        <v>35</v>
      </c>
      <c r="AA5" s="50">
        <v>34</v>
      </c>
      <c r="AB5" s="47">
        <v>5</v>
      </c>
      <c r="AC5" s="11">
        <v>2</v>
      </c>
      <c r="AD5" s="52">
        <f t="shared" si="8"/>
        <v>5.1764999999999999E-2</v>
      </c>
      <c r="AE5" s="53">
        <f t="shared" si="9"/>
        <v>2511.3493673331404</v>
      </c>
      <c r="AF5" s="42">
        <v>2400</v>
      </c>
      <c r="AG5" s="54">
        <f t="shared" si="10"/>
        <v>0.95566153846153834</v>
      </c>
      <c r="AH5" s="42" t="s">
        <v>75</v>
      </c>
      <c r="AI5" s="55">
        <v>0.24399999999999999</v>
      </c>
      <c r="AJ5" s="54">
        <f t="shared" si="17"/>
        <v>6.7587999999999999</v>
      </c>
      <c r="AK5" s="54">
        <f t="shared" si="0"/>
        <v>35.414461538461538</v>
      </c>
      <c r="AL5" s="55">
        <v>0.04</v>
      </c>
      <c r="AM5" s="54">
        <f t="shared" si="1"/>
        <v>1.9456</v>
      </c>
      <c r="AN5" s="55">
        <v>0.11749999999999999</v>
      </c>
      <c r="AO5" s="54">
        <f t="shared" si="2"/>
        <v>5.7151999999999994</v>
      </c>
      <c r="AP5" s="55">
        <v>0</v>
      </c>
      <c r="AQ5" s="54">
        <f t="shared" si="3"/>
        <v>0</v>
      </c>
      <c r="AR5" s="55">
        <v>0</v>
      </c>
      <c r="AS5" s="54">
        <f t="shared" si="11"/>
        <v>0</v>
      </c>
      <c r="AT5" s="42">
        <v>0</v>
      </c>
      <c r="AU5" s="55">
        <v>0</v>
      </c>
      <c r="AV5" s="54">
        <f t="shared" si="4"/>
        <v>0</v>
      </c>
      <c r="AW5" s="54">
        <v>0</v>
      </c>
      <c r="AX5" s="55">
        <v>0</v>
      </c>
      <c r="AY5" s="54">
        <f t="shared" si="12"/>
        <v>0</v>
      </c>
      <c r="AZ5" s="54">
        <v>0</v>
      </c>
      <c r="BA5" s="55">
        <v>0</v>
      </c>
      <c r="BB5" s="54">
        <f t="shared" si="13"/>
        <v>0</v>
      </c>
      <c r="BC5" s="54">
        <f t="shared" ref="BC5" si="18">IF(ISERROR(AM5+AO5+AQ5+AV5),"",AM5+AO5+AQ5+AV5)</f>
        <v>7.6607999999999992</v>
      </c>
      <c r="BD5" s="54">
        <f t="shared" si="5"/>
        <v>43.07526153846154</v>
      </c>
      <c r="BE5" s="56">
        <f t="shared" si="6"/>
        <v>0.11440662955465586</v>
      </c>
      <c r="BF5" s="12">
        <v>48.64</v>
      </c>
      <c r="BG5" s="12">
        <v>229.99</v>
      </c>
      <c r="BH5" s="56">
        <f t="shared" si="14"/>
        <v>0.78851254402365323</v>
      </c>
      <c r="BI5" s="12"/>
      <c r="BJ5" s="11">
        <v>6266</v>
      </c>
      <c r="BK5" s="54">
        <f t="shared" si="15"/>
        <v>269909.58880000003</v>
      </c>
      <c r="BL5" s="54">
        <f t="shared" si="16"/>
        <v>304778.23999999999</v>
      </c>
    </row>
  </sheetData>
  <sheetProtection insertRows="0" deleteRows="0" sort="0"/>
  <protectedRanges>
    <protectedRange sqref="BJ2:BJ5 BG2:BH5 AR1:AS1 AW1 AZ1 L2:N242 P6:BB242 A2:J242 Q2:BE5" name="Range1"/>
    <protectedRange sqref="K2:K247" name="Range1_1"/>
    <protectedRange sqref="BI2:BI242" name="Range1_2"/>
    <protectedRange sqref="O2:O242" name="Range1_2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F2:F5</xm:sqref>
        </x14:dataValidation>
        <x14:dataValidation type="list" allowBlank="1" showInputMessage="1" showErrorMessage="1">
          <x14:formula1>
            <xm:f>[1]ValueSelection!#REF!</xm:f>
          </x14:formula1>
          <xm:sqref>E2:E5</xm:sqref>
        </x14:dataValidation>
        <x14:dataValidation type="list" allowBlank="1" showInputMessage="1" showErrorMessage="1">
          <x14:formula1>
            <xm:f>[1]Data!#REF!</xm:f>
          </x14:formula1>
          <xm:sqref>R2:R5</xm:sqref>
        </x14:dataValidation>
        <x14:dataValidation type="list" allowBlank="1" showInputMessage="1" showErrorMessage="1">
          <x14:formula1>
            <xm:f>[1]Data!#REF!</xm:f>
          </x14:formula1>
          <xm:sqref>X2:X5</xm:sqref>
        </x14:dataValidation>
        <x14:dataValidation type="list" allowBlank="1" showInputMessage="1" showErrorMessage="1">
          <x14:formula1>
            <xm:f>[1]ValueSelection!#REF!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2026-03-09T01:53:20Z</dcterms:created>
  <dcterms:modified xsi:type="dcterms:W3CDTF">2026-03-09T01:54:20Z</dcterms:modified>
</cp:coreProperties>
</file>