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8728338-9553-4FED-B762-68C11386BB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4" i="8" l="1"/>
  <c r="BH4" i="8"/>
  <c r="BB4" i="8"/>
  <c r="AY4" i="8"/>
  <c r="AS4" i="8"/>
  <c r="AQ4" i="8"/>
  <c r="AO4" i="8"/>
  <c r="AM4" i="8"/>
  <c r="AD4" i="8"/>
  <c r="AE4" i="8" s="1"/>
  <c r="AJ4" i="8"/>
  <c r="BL3" i="8"/>
  <c r="BH3" i="8"/>
  <c r="BB3" i="8"/>
  <c r="AY3" i="8"/>
  <c r="AS3" i="8"/>
  <c r="AQ3" i="8"/>
  <c r="AO3" i="8"/>
  <c r="AM3" i="8"/>
  <c r="AD3" i="8"/>
  <c r="AE3" i="8" s="1"/>
  <c r="AJ3" i="8" l="1"/>
  <c r="AU3" i="8"/>
  <c r="AV3" i="8" s="1"/>
  <c r="AG3" i="8"/>
  <c r="AK3" i="8" s="1"/>
  <c r="BD3" i="8" s="1"/>
  <c r="AU4" i="8"/>
  <c r="AV4" i="8" s="1"/>
  <c r="BC4" i="8" s="1"/>
  <c r="AG4" i="8"/>
  <c r="AK4" i="8" s="1"/>
  <c r="BD4" i="8" s="1"/>
  <c r="BC3" i="8"/>
  <c r="BK4" i="8" l="1"/>
  <c r="BE4" i="8"/>
  <c r="BK3" i="8"/>
  <c r="BE3" i="8"/>
  <c r="AD2" i="8" l="1"/>
  <c r="BL2" i="8" l="1"/>
  <c r="BH2" i="8"/>
  <c r="BB2" i="8"/>
  <c r="AY2" i="8"/>
  <c r="AS2" i="8"/>
  <c r="AQ2" i="8"/>
  <c r="AO2" i="8"/>
  <c r="AM2" i="8"/>
  <c r="AE2" i="8"/>
  <c r="AJ2" i="8" l="1"/>
  <c r="AG2" i="8"/>
  <c r="AU2" i="8"/>
  <c r="AV2" i="8" s="1"/>
  <c r="BC2" i="8" s="1"/>
  <c r="AK2" i="8" l="1"/>
  <c r="BD2" i="8"/>
  <c r="BK2" i="8" s="1"/>
  <c r="BE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<sst xmlns="http://schemas.openxmlformats.org/spreadsheetml/2006/main" count="176" uniqueCount="105">
  <si>
    <t>Brand</t>
  </si>
  <si>
    <t>Package Type</t>
  </si>
  <si>
    <t>Licensor</t>
  </si>
  <si>
    <t>Normal</t>
  </si>
  <si>
    <t>THROW WRAP</t>
  </si>
  <si>
    <t>THROW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</si>
  <si>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</si>
  <si>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</si>
  <si>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</si>
  <si>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</si>
  <si>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</si>
  <si>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</si>
  <si>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</si>
  <si>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</si>
  <si>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</si>
  <si>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</si>
  <si>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</si>
  <si>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</si>
  <si>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</si>
  <si>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</si>
  <si>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</si>
  <si>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</si>
  <si>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</si>
  <si>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</si>
  <si>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</si>
  <si>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</si>
  <si>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</si>
  <si>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</si>
  <si>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</si>
  <si>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</si>
  <si>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</si>
  <si>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</si>
  <si>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</si>
  <si>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</si>
  <si>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</si>
  <si>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</si>
  <si>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</si>
  <si>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</si>
  <si>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</si>
  <si>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</si>
  <si>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</si>
  <si>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</si>
  <si>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</si>
  <si>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</si>
  <si>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</si>
  <si>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</si>
  <si>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</si>
  <si>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</si>
  <si>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</si>
  <si>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</si>
  <si>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</si>
  <si>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</si>
  <si>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</si>
  <si>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</si>
  <si>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</si>
  <si>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</si>
  <si>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</si>
  <si>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</si>
  <si>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</si>
  <si>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</si>
  <si>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</si>
  <si>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</si>
  <si>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</si>
  <si>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</si>
  <si>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</si>
  <si>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</si>
  <si>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</si>
  <si>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</si>
  <si>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</si>
  <si>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</si>
  <si>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</si>
  <si>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</si>
  <si>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</si>
  <si>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</si>
  <si>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</si>
  <si>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</si>
  <si>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Botanical</t>
  </si>
  <si>
    <t>Whittaker Red</t>
  </si>
  <si>
    <t>Whittaker Blue</t>
  </si>
  <si>
    <t>022164610970</t>
  </si>
  <si>
    <t>022164610963</t>
  </si>
  <si>
    <t>022164610994</t>
  </si>
  <si>
    <t>MCC50-6393</t>
    <phoneticPr fontId="11" type="noConversion"/>
  </si>
  <si>
    <t>MCC50-6394</t>
  </si>
  <si>
    <t>MCC50-6395</t>
  </si>
  <si>
    <t>Premier Comfort Cozy Plush Throw Solid Color</t>
  </si>
  <si>
    <t>Cozy Plush Throw</t>
  </si>
  <si>
    <t>100% Polyester 450gsm solid plush with 0.75'' self hem; folded with ribbon + insert, 4pcs per carton</t>
  </si>
  <si>
    <t>Merlot</t>
  </si>
  <si>
    <t>MCC50-6401</t>
  </si>
  <si>
    <t>022164440355</t>
  </si>
  <si>
    <t>Iron Gare</t>
  </si>
  <si>
    <t>MCC50-6402</t>
  </si>
  <si>
    <t>022164440379</t>
  </si>
  <si>
    <t>Premier Comfort Cozy Plush Throw Print</t>
  </si>
  <si>
    <t>100% Polyester 450gsm print plush with 0.75'' self hem; folded with ribbon + insert, 4pcs per carton</t>
  </si>
  <si>
    <t>Grey Plaid</t>
  </si>
  <si>
    <t>MCC50-6410</t>
  </si>
  <si>
    <t>022164440300</t>
  </si>
  <si>
    <t>Snow Leopard</t>
  </si>
  <si>
    <t>MCC50-6411</t>
  </si>
  <si>
    <t>022164440317</t>
  </si>
  <si>
    <t>Cheetah</t>
  </si>
  <si>
    <t>MCC50-6412</t>
  </si>
  <si>
    <t>022164518641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</si>
</sst>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181" fontId="1" fillId="0" borderId="0"/>
    <xf numFmtId="182" fontId="10" fillId="0" borderId="0"/>
    <xf numFmtId="182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12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0" fontId="8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0" borderId="1" xfId="7" applyFont="1" applyBorder="1" applyAlignment="1">
      <alignment horizontal="left" wrapText="1"/>
    </xf>
    <xf numFmtId="0" fontId="6" fillId="5" borderId="1" xfId="0" applyFont="1" applyFill="1" applyBorder="1" applyAlignment="1">
      <alignment wrapText="1"/>
    </xf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9"/>
  <sheetViews>
    <sheetView tabSelected="1" topLeftCell="K1" workbookViewId="0">
      <selection activeCell="AC13" sqref="AC13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0.42578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2.42578125" style="3" customWidth="1"/>
    <col min="64" max="64" width="13" style="3" customWidth="1"/>
    <col min="65" max="16384" width="9.140625" style="3"/>
  </cols>
  <sheetData>
    <row r="1" spans="1:64" ht="68.099999999999994" customHeight="1">
      <c r="A1" s="11" t="s">
        <v>7</v>
      </c>
      <c r="B1" s="11" t="s">
        <v>8</v>
      </c>
      <c r="C1" s="41" t="s">
        <v>9</v>
      </c>
      <c r="D1" s="42" t="s">
        <v>0</v>
      </c>
      <c r="E1" s="42" t="s">
        <v>2</v>
      </c>
      <c r="F1" s="13" t="s">
        <v>62</v>
      </c>
      <c r="G1" s="41" t="s">
        <v>10</v>
      </c>
      <c r="H1" s="12" t="s">
        <v>11</v>
      </c>
      <c r="I1" s="40" t="s">
        <v>64</v>
      </c>
      <c r="J1" s="12" t="s">
        <v>12</v>
      </c>
      <c r="K1" s="40" t="s">
        <v>66</v>
      </c>
      <c r="L1" s="12" t="s">
        <v>13</v>
      </c>
      <c r="M1" s="12" t="s">
        <v>14</v>
      </c>
      <c r="N1" s="41" t="s">
        <v>15</v>
      </c>
      <c r="O1" s="41" t="s">
        <v>68</v>
      </c>
      <c r="P1" s="41" t="s">
        <v>16</v>
      </c>
      <c r="Q1" s="41" t="s">
        <v>17</v>
      </c>
      <c r="R1" s="40" t="s">
        <v>65</v>
      </c>
      <c r="S1" s="14" t="s">
        <v>18</v>
      </c>
      <c r="T1" s="15" t="s">
        <v>19</v>
      </c>
      <c r="U1" s="16" t="s">
        <v>20</v>
      </c>
      <c r="V1" s="17" t="s">
        <v>21</v>
      </c>
      <c r="W1" s="18" t="s">
        <v>22</v>
      </c>
      <c r="X1" s="19" t="s">
        <v>1</v>
      </c>
      <c r="Y1" s="45" t="s">
        <v>23</v>
      </c>
      <c r="Z1" s="45" t="s">
        <v>24</v>
      </c>
      <c r="AA1" s="45" t="s">
        <v>25</v>
      </c>
      <c r="AB1" s="20" t="s">
        <v>26</v>
      </c>
      <c r="AC1" s="21" t="s">
        <v>27</v>
      </c>
      <c r="AD1" s="49" t="s">
        <v>28</v>
      </c>
      <c r="AE1" s="22" t="s">
        <v>29</v>
      </c>
      <c r="AF1" s="11" t="s">
        <v>30</v>
      </c>
      <c r="AG1" s="23" t="s">
        <v>31</v>
      </c>
      <c r="AH1" s="11" t="s">
        <v>32</v>
      </c>
      <c r="AI1" s="24" t="s">
        <v>33</v>
      </c>
      <c r="AJ1" s="25" t="s">
        <v>34</v>
      </c>
      <c r="AK1" s="23" t="s">
        <v>35</v>
      </c>
      <c r="AL1" s="24" t="s">
        <v>36</v>
      </c>
      <c r="AM1" s="23" t="s">
        <v>37</v>
      </c>
      <c r="AN1" s="24" t="s">
        <v>38</v>
      </c>
      <c r="AO1" s="23" t="s">
        <v>39</v>
      </c>
      <c r="AP1" s="24" t="s">
        <v>40</v>
      </c>
      <c r="AQ1" s="23" t="s">
        <v>41</v>
      </c>
      <c r="AR1" s="47" t="s">
        <v>42</v>
      </c>
      <c r="AS1" s="23" t="s">
        <v>43</v>
      </c>
      <c r="AT1" s="19" t="s">
        <v>44</v>
      </c>
      <c r="AU1" s="24" t="s">
        <v>45</v>
      </c>
      <c r="AV1" s="23" t="s">
        <v>46</v>
      </c>
      <c r="AW1" s="43" t="s">
        <v>47</v>
      </c>
      <c r="AX1" s="24" t="s">
        <v>48</v>
      </c>
      <c r="AY1" s="23" t="s">
        <v>49</v>
      </c>
      <c r="AZ1" s="43" t="s">
        <v>50</v>
      </c>
      <c r="BA1" s="24" t="s">
        <v>51</v>
      </c>
      <c r="BB1" s="23" t="s">
        <v>52</v>
      </c>
      <c r="BC1" s="23" t="s">
        <v>53</v>
      </c>
      <c r="BD1" s="26" t="s">
        <v>54</v>
      </c>
      <c r="BE1" s="27" t="s">
        <v>55</v>
      </c>
      <c r="BF1" s="28" t="s">
        <v>56</v>
      </c>
      <c r="BG1" s="29" t="s">
        <v>57</v>
      </c>
      <c r="BH1" s="54" t="s">
        <v>58</v>
      </c>
      <c r="BI1" s="53" t="s">
        <v>67</v>
      </c>
      <c r="BJ1" s="11" t="s">
        <v>59</v>
      </c>
      <c r="BK1" s="30" t="s">
        <v>60</v>
      </c>
      <c r="BL1" s="30" t="s">
        <v>61</v>
      </c>
    </row>
    <row r="2" spans="1:64" ht="60">
      <c r="A2" s="31">
        <v>2</v>
      </c>
      <c r="B2" s="1"/>
      <c r="C2" s="1"/>
      <c r="D2" s="1" t="s">
        <v>6</v>
      </c>
      <c r="E2" s="1"/>
      <c r="F2" s="1" t="s">
        <v>4</v>
      </c>
      <c r="G2" s="56" t="s">
        <v>69</v>
      </c>
      <c r="H2" s="1" t="s">
        <v>75</v>
      </c>
      <c r="I2" s="1" t="s">
        <v>73</v>
      </c>
      <c r="J2" s="56" t="s">
        <v>74</v>
      </c>
      <c r="K2" s="52" t="s">
        <v>70</v>
      </c>
      <c r="L2" s="1" t="s">
        <v>71</v>
      </c>
      <c r="M2" s="56" t="s">
        <v>76</v>
      </c>
      <c r="N2" s="58"/>
      <c r="O2" s="56"/>
      <c r="P2" s="59" t="s">
        <v>82</v>
      </c>
      <c r="Q2" s="57" t="s">
        <v>81</v>
      </c>
      <c r="R2" s="1" t="s">
        <v>63</v>
      </c>
      <c r="S2" s="32">
        <v>26.36</v>
      </c>
      <c r="T2" s="33">
        <v>7.8</v>
      </c>
      <c r="U2" s="34">
        <v>3.38</v>
      </c>
      <c r="V2" s="35">
        <v>3.38</v>
      </c>
      <c r="W2" s="55">
        <v>3.38</v>
      </c>
      <c r="X2" s="1" t="s">
        <v>3</v>
      </c>
      <c r="Y2" s="46">
        <v>38</v>
      </c>
      <c r="Z2" s="46">
        <v>33</v>
      </c>
      <c r="AA2" s="46">
        <v>36</v>
      </c>
      <c r="AB2" s="33">
        <v>2</v>
      </c>
      <c r="AC2" s="9">
        <v>4</v>
      </c>
      <c r="AD2" s="50">
        <f t="shared" ref="AD2" si="0">IF(Y2="","",Y2*Z2*AA2/1000000)</f>
        <v>4.4999999999999998E-2</v>
      </c>
      <c r="AE2" s="36">
        <f t="shared" ref="AE2" si="1">IF(AC2="","",65/AD2*AC2)</f>
        <v>5778</v>
      </c>
      <c r="AF2" s="1">
        <v>3200</v>
      </c>
      <c r="AG2" s="37">
        <f t="shared" ref="AG2" si="2">IF(ISERROR(AF2/AE2),"",AF2/AE2)</f>
        <v>0.55000000000000004</v>
      </c>
      <c r="AH2" s="1" t="s">
        <v>72</v>
      </c>
      <c r="AI2" s="38">
        <v>0.185</v>
      </c>
      <c r="AJ2" s="37">
        <f t="shared" ref="AJ2" si="3">IF(ISERROR(V2*AI2),"",V2*AI2)</f>
        <v>0.63</v>
      </c>
      <c r="AK2" s="37">
        <f t="shared" ref="AK2" si="4">IF(ISERROR(V2+AG2+AJ2),"",V2+AG2+AJ2)</f>
        <v>4.5599999999999996</v>
      </c>
      <c r="AL2" s="38">
        <v>0.05</v>
      </c>
      <c r="AM2" s="37">
        <f t="shared" ref="AM2" si="5">IF(ISERROR(BF2*AL2),"",BF2*AL2)</f>
        <v>0.31</v>
      </c>
      <c r="AN2" s="38"/>
      <c r="AO2" s="37">
        <f t="shared" ref="AO2" si="6">IF(ISERROR(BF2*AN2),"",BF2*AN2)</f>
        <v>0</v>
      </c>
      <c r="AP2" s="38"/>
      <c r="AQ2" s="37">
        <f t="shared" ref="AQ2" si="7">IF(ISERROR(BF2*AP2),"",BF2*AP2)</f>
        <v>0</v>
      </c>
      <c r="AR2" s="38"/>
      <c r="AS2" s="37">
        <f t="shared" ref="AS2" si="8">IF(ISERROR(BF2*AR2),"",BF2*AR2)</f>
        <v>0</v>
      </c>
      <c r="AT2" s="1">
        <v>200</v>
      </c>
      <c r="AU2" s="38">
        <f>AT2/AE2/BF2</f>
        <v>5.4999999999999997E-3</v>
      </c>
      <c r="AV2" s="37">
        <f t="shared" ref="AV2" si="9">IF(ISERROR(BF2*AU2),"",BF2*AU2)</f>
        <v>0.03</v>
      </c>
      <c r="AW2" s="37"/>
      <c r="AX2" s="38"/>
      <c r="AY2" s="37">
        <f t="shared" ref="AY2" si="10">IF(ISERROR(BF2*AX2),"",BF2*AX2)</f>
        <v>0</v>
      </c>
      <c r="AZ2" s="37"/>
      <c r="BA2" s="38"/>
      <c r="BB2" s="37">
        <f t="shared" ref="BB2" si="11">IF(ISERROR(BF2*BA2),"",BF2*BA2)</f>
        <v>0</v>
      </c>
      <c r="BC2" s="37">
        <f t="shared" ref="BC2" si="12">IF(ISERROR(AM2+AO2+AQ2+AV2),"",AM2+AO2+AQ2+AV2)</f>
        <v>0.34</v>
      </c>
      <c r="BD2" s="37">
        <f t="shared" ref="BD2" si="13">IF(ISERROR(AK2+BC2),"",AK2+BC2)</f>
        <v>4.9000000000000004</v>
      </c>
      <c r="BE2" s="39">
        <f t="shared" ref="BE2" si="14">IF(ISERROR((BF2-BD2)/BF2),"",(BF2-BD2)/BF2)</f>
        <v>0.2147</v>
      </c>
      <c r="BF2" s="10">
        <v>6.24</v>
      </c>
      <c r="BG2" s="10">
        <v>12.99</v>
      </c>
      <c r="BH2" s="39">
        <f t="shared" ref="BH2" si="15">IF(ISERROR((BG2-BF2)/BG2),"",(BG2-BF2)/BG2)</f>
        <v>0.51959999999999995</v>
      </c>
      <c r="BI2" s="10"/>
      <c r="BJ2" s="9">
        <v>222222</v>
      </c>
      <c r="BK2" s="37">
        <f t="shared" ref="BK2" si="16">IF(ISERROR(BD2*BJ2),"",BD2*BJ2)</f>
        <v>1088887.8</v>
      </c>
      <c r="BL2" s="37">
        <f t="shared" ref="BL2" si="17">IF(ISERROR(BF2*BJ2),"",BF2*BJ2)</f>
        <v>1386665.28</v>
      </c>
    </row>
    <row r="3" spans="1:64" ht="60">
      <c r="A3" s="31">
        <v>2</v>
      </c>
      <c r="B3" s="1"/>
      <c r="C3" s="1"/>
      <c r="D3" s="1" t="s">
        <v>6</v>
      </c>
      <c r="E3" s="1"/>
      <c r="F3" s="1" t="s">
        <v>4</v>
      </c>
      <c r="G3" s="56" t="s">
        <v>69</v>
      </c>
      <c r="H3" s="1" t="s">
        <v>75</v>
      </c>
      <c r="I3" s="1" t="s">
        <v>73</v>
      </c>
      <c r="J3" s="56" t="s">
        <v>74</v>
      </c>
      <c r="K3" s="52" t="s">
        <v>70</v>
      </c>
      <c r="L3" s="1" t="s">
        <v>71</v>
      </c>
      <c r="M3" s="56" t="s">
        <v>77</v>
      </c>
      <c r="N3" s="58"/>
      <c r="O3" s="56"/>
      <c r="P3" s="59" t="s">
        <v>83</v>
      </c>
      <c r="Q3" s="57" t="s">
        <v>79</v>
      </c>
      <c r="R3" s="1" t="s">
        <v>63</v>
      </c>
      <c r="S3" s="32">
        <v>26.13</v>
      </c>
      <c r="T3" s="33">
        <v>7.8</v>
      </c>
      <c r="U3" s="34">
        <v>3.35</v>
      </c>
      <c r="V3" s="35">
        <v>3.35</v>
      </c>
      <c r="W3" s="55">
        <v>3.35</v>
      </c>
      <c r="X3" s="1" t="s">
        <v>3</v>
      </c>
      <c r="Y3" s="46">
        <v>38</v>
      </c>
      <c r="Z3" s="46">
        <v>33</v>
      </c>
      <c r="AA3" s="46">
        <v>36</v>
      </c>
      <c r="AB3" s="33">
        <v>2</v>
      </c>
      <c r="AC3" s="9">
        <v>4</v>
      </c>
      <c r="AD3" s="50">
        <f t="shared" ref="AD3:AD4" si="18">IF(Y3="","",Y3*Z3*AA3/1000000)</f>
        <v>4.4999999999999998E-2</v>
      </c>
      <c r="AE3" s="36">
        <f t="shared" ref="AE3:AE4" si="19">IF(AC3="","",65/AD3*AC3)</f>
        <v>5778</v>
      </c>
      <c r="AF3" s="1">
        <v>3200</v>
      </c>
      <c r="AG3" s="37">
        <f t="shared" ref="AG3:AG4" si="20">IF(ISERROR(AF3/AE3),"",AF3/AE3)</f>
        <v>0.55000000000000004</v>
      </c>
      <c r="AH3" s="1" t="s">
        <v>72</v>
      </c>
      <c r="AI3" s="38">
        <v>0.185</v>
      </c>
      <c r="AJ3" s="37">
        <f t="shared" ref="AJ3:AJ4" si="21">IF(ISERROR(V3*AI3),"",V3*AI3)</f>
        <v>0.62</v>
      </c>
      <c r="AK3" s="37">
        <f t="shared" ref="AK3:AK4" si="22">IF(ISERROR(V3+AG3+AJ3),"",V3+AG3+AJ3)</f>
        <v>4.5199999999999996</v>
      </c>
      <c r="AL3" s="38">
        <v>0.05</v>
      </c>
      <c r="AM3" s="37">
        <f t="shared" ref="AM3:AM4" si="23">IF(ISERROR(BF3*AL3),"",BF3*AL3)</f>
        <v>0.31</v>
      </c>
      <c r="AN3" s="38"/>
      <c r="AO3" s="37">
        <f t="shared" ref="AO3:AO4" si="24">IF(ISERROR(BF3*AN3),"",BF3*AN3)</f>
        <v>0</v>
      </c>
      <c r="AP3" s="38"/>
      <c r="AQ3" s="37">
        <f t="shared" ref="AQ3:AQ4" si="25">IF(ISERROR(BF3*AP3),"",BF3*AP3)</f>
        <v>0</v>
      </c>
      <c r="AR3" s="38"/>
      <c r="AS3" s="37">
        <f t="shared" ref="AS3:AS4" si="26">IF(ISERROR(BF3*AR3),"",BF3*AR3)</f>
        <v>0</v>
      </c>
      <c r="AT3" s="1">
        <v>200</v>
      </c>
      <c r="AU3" s="38">
        <f t="shared" ref="AU3:AU4" si="27">AT3/AE3/BF3</f>
        <v>5.4999999999999997E-3</v>
      </c>
      <c r="AV3" s="37">
        <f t="shared" ref="AV3:AV4" si="28">IF(ISERROR(BF3*AU3),"",BF3*AU3)</f>
        <v>0.03</v>
      </c>
      <c r="AW3" s="37"/>
      <c r="AX3" s="38"/>
      <c r="AY3" s="37">
        <f t="shared" ref="AY3:AY4" si="29">IF(ISERROR(BF3*AX3),"",BF3*AX3)</f>
        <v>0</v>
      </c>
      <c r="AZ3" s="37"/>
      <c r="BA3" s="38"/>
      <c r="BB3" s="37">
        <f t="shared" ref="BB3:BB4" si="30">IF(ISERROR(BF3*BA3),"",BF3*BA3)</f>
        <v>0</v>
      </c>
      <c r="BC3" s="37">
        <f t="shared" ref="BC3:BC4" si="31">IF(ISERROR(AM3+AO3+AQ3+AV3),"",AM3+AO3+AQ3+AV3)</f>
        <v>0.34</v>
      </c>
      <c r="BD3" s="37">
        <f t="shared" ref="BD3:BD4" si="32">IF(ISERROR(AK3+BC3),"",AK3+BC3)</f>
        <v>4.8600000000000003</v>
      </c>
      <c r="BE3" s="39">
        <f t="shared" ref="BE3:BE4" si="33">IF(ISERROR((BF3-BD3)/BF3),"",(BF3-BD3)/BF3)</f>
        <v>0.22120000000000001</v>
      </c>
      <c r="BF3" s="10">
        <v>6.24</v>
      </c>
      <c r="BG3" s="10">
        <v>12.99</v>
      </c>
      <c r="BH3" s="39">
        <f t="shared" ref="BH3:BH4" si="34">IF(ISERROR((BG3-BF3)/BG3),"",(BG3-BF3)/BG3)</f>
        <v>0.51959999999999995</v>
      </c>
      <c r="BI3" s="10"/>
      <c r="BJ3" s="9"/>
      <c r="BK3" s="37">
        <f t="shared" ref="BK3:BK4" si="35">IF(ISERROR(BD3*BJ3),"",BD3*BJ3)</f>
        <v>0</v>
      </c>
      <c r="BL3" s="37">
        <f t="shared" ref="BL3:BL4" si="36">IF(ISERROR(BF3*BJ3),"",BF3*BJ3)</f>
        <v>0</v>
      </c>
    </row>
    <row r="4" spans="1:64" ht="60">
      <c r="A4" s="31">
        <v>2</v>
      </c>
      <c r="B4" s="1"/>
      <c r="C4" s="1"/>
      <c r="D4" s="1" t="s">
        <v>6</v>
      </c>
      <c r="E4" s="1"/>
      <c r="F4" s="1" t="s">
        <v>4</v>
      </c>
      <c r="G4" s="56" t="s">
        <v>69</v>
      </c>
      <c r="H4" s="1" t="s">
        <v>75</v>
      </c>
      <c r="I4" s="1" t="s">
        <v>73</v>
      </c>
      <c r="J4" s="56" t="s">
        <v>74</v>
      </c>
      <c r="K4" s="52" t="s">
        <v>70</v>
      </c>
      <c r="L4" s="1" t="s">
        <v>71</v>
      </c>
      <c r="M4" s="56" t="s">
        <v>78</v>
      </c>
      <c r="N4" s="58"/>
      <c r="O4" s="56"/>
      <c r="P4" s="59" t="s">
        <v>84</v>
      </c>
      <c r="Q4" s="57" t="s">
        <v>80</v>
      </c>
      <c r="R4" s="1" t="s">
        <v>63</v>
      </c>
      <c r="S4" s="32">
        <v>0</v>
      </c>
      <c r="T4" s="33">
        <v>7.8</v>
      </c>
      <c r="U4" s="34"/>
      <c r="V4" s="35">
        <v>0</v>
      </c>
      <c r="W4" s="55">
        <v>3.13</v>
      </c>
      <c r="X4" s="1" t="s">
        <v>3</v>
      </c>
      <c r="Y4" s="46">
        <v>38</v>
      </c>
      <c r="Z4" s="46">
        <v>33</v>
      </c>
      <c r="AA4" s="46">
        <v>36</v>
      </c>
      <c r="AB4" s="33">
        <v>2</v>
      </c>
      <c r="AC4" s="9">
        <v>4</v>
      </c>
      <c r="AD4" s="50">
        <f t="shared" si="18"/>
        <v>4.4999999999999998E-2</v>
      </c>
      <c r="AE4" s="36">
        <f t="shared" si="19"/>
        <v>5778</v>
      </c>
      <c r="AF4" s="1">
        <v>3200</v>
      </c>
      <c r="AG4" s="37">
        <f t="shared" si="20"/>
        <v>0.55000000000000004</v>
      </c>
      <c r="AH4" s="1" t="s">
        <v>72</v>
      </c>
      <c r="AI4" s="38">
        <v>0.185</v>
      </c>
      <c r="AJ4" s="37">
        <f t="shared" si="21"/>
        <v>0</v>
      </c>
      <c r="AK4" s="37">
        <f t="shared" si="22"/>
        <v>0.55000000000000004</v>
      </c>
      <c r="AL4" s="38">
        <v>0.05</v>
      </c>
      <c r="AM4" s="37">
        <f t="shared" si="23"/>
        <v>0.31</v>
      </c>
      <c r="AN4" s="38"/>
      <c r="AO4" s="37">
        <f t="shared" si="24"/>
        <v>0</v>
      </c>
      <c r="AP4" s="38"/>
      <c r="AQ4" s="37">
        <f t="shared" si="25"/>
        <v>0</v>
      </c>
      <c r="AR4" s="38"/>
      <c r="AS4" s="37">
        <f t="shared" si="26"/>
        <v>0</v>
      </c>
      <c r="AT4" s="1">
        <v>200</v>
      </c>
      <c r="AU4" s="38">
        <f t="shared" si="27"/>
        <v>5.4999999999999997E-3</v>
      </c>
      <c r="AV4" s="37">
        <f t="shared" si="28"/>
        <v>0.03</v>
      </c>
      <c r="AW4" s="37"/>
      <c r="AX4" s="38"/>
      <c r="AY4" s="37">
        <f t="shared" si="29"/>
        <v>0</v>
      </c>
      <c r="AZ4" s="37"/>
      <c r="BA4" s="38"/>
      <c r="BB4" s="37">
        <f t="shared" si="30"/>
        <v>0</v>
      </c>
      <c r="BC4" s="37">
        <f t="shared" si="31"/>
        <v>0.34</v>
      </c>
      <c r="BD4" s="37">
        <f t="shared" si="32"/>
        <v>0.89</v>
      </c>
      <c r="BE4" s="39">
        <f t="shared" si="33"/>
        <v>0.85740000000000005</v>
      </c>
      <c r="BF4" s="10">
        <v>6.24</v>
      </c>
      <c r="BG4" s="10">
        <v>12.99</v>
      </c>
      <c r="BH4" s="39">
        <f t="shared" si="34"/>
        <v>0.51959999999999995</v>
      </c>
      <c r="BI4" s="10"/>
      <c r="BJ4" s="9"/>
      <c r="BK4" s="37">
        <f t="shared" si="35"/>
        <v>0</v>
      </c>
      <c r="BL4" s="37">
        <f t="shared" si="36"/>
        <v>0</v>
      </c>
    </row>
    <row r="5" spans="1:64" ht="45">
      <c r="A5" s="31">
        <v>1</v>
      </c>
      <c r="B5" s="1"/>
      <c r="C5" s="1"/>
      <c r="D5" s="1" t="s">
        <v>6</v>
      </c>
      <c r="E5" s="1"/>
      <c r="F5" s="1" t="s">
        <v>5</v>
      </c>
      <c r="G5" s="56" t="s">
        <v>69</v>
      </c>
      <c r="H5" s="1" t="s">
        <v>85</v>
      </c>
      <c r="I5" s="1" t="s">
        <v>86</v>
      </c>
      <c r="J5" s="56" t="s">
        <v>87</v>
      </c>
      <c r="K5" s="52" t="s">
        <v>70</v>
      </c>
      <c r="L5" s="1" t="s">
        <v>71</v>
      </c>
      <c r="M5" s="56" t="s">
        <v>88</v>
      </c>
      <c r="N5" s="58"/>
      <c r="O5" s="56"/>
      <c r="P5" s="59" t="s">
        <v>89</v>
      </c>
      <c r="Q5" s="57" t="s">
        <v>90</v>
      </c>
      <c r="R5" s="1" t="s">
        <v>63</v>
      </c>
      <c r="S5" s="32">
        <v>24.26</v>
      </c>
      <c r="T5" s="33">
        <v>7.8</v>
      </c>
      <c r="U5" s="34">
        <v>3.11</v>
      </c>
      <c r="V5" s="35">
        <v>3.11</v>
      </c>
      <c r="W5" s="55">
        <v>3.11</v>
      </c>
      <c r="X5" s="1" t="s">
        <v>3</v>
      </c>
      <c r="Y5" s="46">
        <v>38</v>
      </c>
      <c r="Z5" s="46">
        <v>33</v>
      </c>
      <c r="AA5" s="46">
        <v>38</v>
      </c>
      <c r="AB5" s="33">
        <v>2</v>
      </c>
      <c r="AC5" s="9">
        <v>4</v>
      </c>
      <c r="AD5" s="50">
        <v>4.8000000000000001E-2</v>
      </c>
      <c r="AE5" s="36">
        <v>5417</v>
      </c>
      <c r="AF5" s="1">
        <v>3200</v>
      </c>
      <c r="AG5" s="37">
        <v>0.59</v>
      </c>
      <c r="AH5" s="1" t="s">
        <v>72</v>
      </c>
      <c r="AI5" s="38">
        <v>0.185</v>
      </c>
      <c r="AJ5" s="37">
        <v>0.57999999999999996</v>
      </c>
      <c r="AK5" s="37">
        <v>4.28</v>
      </c>
      <c r="AL5" s="38">
        <v>0.05</v>
      </c>
      <c r="AM5" s="37">
        <v>0.26</v>
      </c>
      <c r="AN5" s="38"/>
      <c r="AO5" s="37">
        <v>0</v>
      </c>
      <c r="AP5" s="38"/>
      <c r="AQ5" s="37">
        <v>0</v>
      </c>
      <c r="AR5" s="38"/>
      <c r="AS5" s="37">
        <v>0</v>
      </c>
      <c r="AT5" s="1">
        <v>200</v>
      </c>
      <c r="AU5" s="38">
        <v>0.01</v>
      </c>
      <c r="AV5" s="37">
        <v>0.04</v>
      </c>
      <c r="AW5" s="37"/>
      <c r="AX5" s="38"/>
      <c r="AY5" s="37">
        <v>0</v>
      </c>
      <c r="AZ5" s="37"/>
      <c r="BA5" s="38"/>
      <c r="BB5" s="37">
        <v>0</v>
      </c>
      <c r="BC5" s="37">
        <v>0.3</v>
      </c>
      <c r="BD5" s="37">
        <v>4.58</v>
      </c>
      <c r="BE5" s="39">
        <v>0.1124</v>
      </c>
      <c r="BF5" s="10">
        <v>5.16</v>
      </c>
      <c r="BG5" s="10">
        <v>12.99</v>
      </c>
      <c r="BH5" s="39">
        <v>0.6028</v>
      </c>
      <c r="BI5" s="10"/>
      <c r="BJ5" s="9">
        <v>86957</v>
      </c>
      <c r="BK5" s="37">
        <v>398263.06</v>
      </c>
      <c r="BL5" s="37">
        <v>448698.12</v>
      </c>
    </row>
    <row r="6" spans="1:64" ht="45">
      <c r="A6" s="31">
        <v>2</v>
      </c>
      <c r="B6" s="1"/>
      <c r="C6" s="1"/>
      <c r="D6" s="1" t="s">
        <v>6</v>
      </c>
      <c r="E6" s="1"/>
      <c r="F6" s="1" t="s">
        <v>5</v>
      </c>
      <c r="G6" s="56" t="s">
        <v>69</v>
      </c>
      <c r="H6" s="1" t="s">
        <v>85</v>
      </c>
      <c r="I6" s="1" t="s">
        <v>86</v>
      </c>
      <c r="J6" s="56" t="s">
        <v>87</v>
      </c>
      <c r="K6" s="52" t="s">
        <v>70</v>
      </c>
      <c r="L6" s="1" t="s">
        <v>71</v>
      </c>
      <c r="M6" s="56" t="s">
        <v>91</v>
      </c>
      <c r="N6" s="58"/>
      <c r="O6" s="56"/>
      <c r="P6" s="59" t="s">
        <v>92</v>
      </c>
      <c r="Q6" s="57" t="s">
        <v>93</v>
      </c>
      <c r="R6" s="1" t="s">
        <v>63</v>
      </c>
      <c r="S6" s="32">
        <v>24.26</v>
      </c>
      <c r="T6" s="33">
        <v>7.8</v>
      </c>
      <c r="U6" s="34">
        <v>3.11</v>
      </c>
      <c r="V6" s="35">
        <v>3.11</v>
      </c>
      <c r="W6" s="55">
        <v>3.11</v>
      </c>
      <c r="X6" s="1" t="s">
        <v>3</v>
      </c>
      <c r="Y6" s="46">
        <v>38</v>
      </c>
      <c r="Z6" s="46">
        <v>33</v>
      </c>
      <c r="AA6" s="46">
        <v>38</v>
      </c>
      <c r="AB6" s="33">
        <v>2</v>
      </c>
      <c r="AC6" s="9">
        <v>4</v>
      </c>
      <c r="AD6" s="50">
        <v>4.8000000000000001E-2</v>
      </c>
      <c r="AE6" s="36">
        <v>5417</v>
      </c>
      <c r="AF6" s="1">
        <v>3200</v>
      </c>
      <c r="AG6" s="37">
        <v>0.59</v>
      </c>
      <c r="AH6" s="1" t="s">
        <v>72</v>
      </c>
      <c r="AI6" s="38">
        <v>0.185</v>
      </c>
      <c r="AJ6" s="37">
        <v>0.57999999999999996</v>
      </c>
      <c r="AK6" s="37">
        <v>4.28</v>
      </c>
      <c r="AL6" s="38">
        <v>0.05</v>
      </c>
      <c r="AM6" s="37">
        <v>0.26</v>
      </c>
      <c r="AN6" s="38"/>
      <c r="AO6" s="37">
        <v>0</v>
      </c>
      <c r="AP6" s="38"/>
      <c r="AQ6" s="37">
        <v>0</v>
      </c>
      <c r="AR6" s="38"/>
      <c r="AS6" s="37">
        <v>0</v>
      </c>
      <c r="AT6" s="1">
        <v>200</v>
      </c>
      <c r="AU6" s="38">
        <v>0.01</v>
      </c>
      <c r="AV6" s="37">
        <v>0.04</v>
      </c>
      <c r="AW6" s="37"/>
      <c r="AX6" s="38"/>
      <c r="AY6" s="37">
        <v>0</v>
      </c>
      <c r="AZ6" s="37"/>
      <c r="BA6" s="38"/>
      <c r="BB6" s="37">
        <v>0</v>
      </c>
      <c r="BC6" s="37">
        <v>0.3</v>
      </c>
      <c r="BD6" s="37">
        <v>4.58</v>
      </c>
      <c r="BE6" s="39">
        <v>0.1124</v>
      </c>
      <c r="BF6" s="10">
        <v>5.16</v>
      </c>
      <c r="BG6" s="10">
        <v>12.99</v>
      </c>
      <c r="BH6" s="39">
        <v>0.6028</v>
      </c>
      <c r="BI6" s="10"/>
      <c r="BJ6" s="9"/>
      <c r="BK6" s="37">
        <v>0</v>
      </c>
      <c r="BL6" s="37">
        <v>0</v>
      </c>
    </row>
    <row r="7" spans="1:64" ht="45">
      <c r="A7" s="31">
        <v>10</v>
      </c>
      <c r="B7" s="1"/>
      <c r="C7" s="1"/>
      <c r="D7" s="1" t="s">
        <v>6</v>
      </c>
      <c r="E7" s="1"/>
      <c r="F7" s="1" t="s">
        <v>5</v>
      </c>
      <c r="G7" s="56" t="s">
        <v>69</v>
      </c>
      <c r="H7" s="1" t="s">
        <v>94</v>
      </c>
      <c r="I7" s="1" t="s">
        <v>86</v>
      </c>
      <c r="J7" s="56" t="s">
        <v>95</v>
      </c>
      <c r="K7" s="52" t="s">
        <v>70</v>
      </c>
      <c r="L7" s="1" t="s">
        <v>71</v>
      </c>
      <c r="M7" s="56" t="s">
        <v>96</v>
      </c>
      <c r="N7" s="58"/>
      <c r="O7" s="56"/>
      <c r="P7" s="59" t="s">
        <v>97</v>
      </c>
      <c r="Q7" s="57" t="s">
        <v>98</v>
      </c>
      <c r="R7" s="1" t="s">
        <v>63</v>
      </c>
      <c r="S7" s="32">
        <v>24.41</v>
      </c>
      <c r="T7" s="33">
        <v>7.8</v>
      </c>
      <c r="U7" s="34">
        <v>3.13</v>
      </c>
      <c r="V7" s="35">
        <v>3.13</v>
      </c>
      <c r="W7" s="55">
        <v>3.13</v>
      </c>
      <c r="X7" s="1" t="s">
        <v>3</v>
      </c>
      <c r="Y7" s="46">
        <v>38</v>
      </c>
      <c r="Z7" s="46">
        <v>33</v>
      </c>
      <c r="AA7" s="46">
        <v>38</v>
      </c>
      <c r="AB7" s="33">
        <v>2</v>
      </c>
      <c r="AC7" s="9">
        <v>4</v>
      </c>
      <c r="AD7" s="50">
        <v>4.8000000000000001E-2</v>
      </c>
      <c r="AE7" s="36">
        <v>5417</v>
      </c>
      <c r="AF7" s="1">
        <v>3200</v>
      </c>
      <c r="AG7" s="37">
        <v>0.59</v>
      </c>
      <c r="AH7" s="1" t="s">
        <v>72</v>
      </c>
      <c r="AI7" s="38">
        <v>0.185</v>
      </c>
      <c r="AJ7" s="37">
        <v>0.57999999999999996</v>
      </c>
      <c r="AK7" s="37">
        <v>4.3</v>
      </c>
      <c r="AL7" s="38">
        <v>0.05</v>
      </c>
      <c r="AM7" s="37">
        <v>0.26</v>
      </c>
      <c r="AN7" s="38"/>
      <c r="AO7" s="37">
        <v>0</v>
      </c>
      <c r="AP7" s="38"/>
      <c r="AQ7" s="37">
        <v>0</v>
      </c>
      <c r="AR7" s="38"/>
      <c r="AS7" s="37">
        <v>0</v>
      </c>
      <c r="AT7" s="1">
        <v>200</v>
      </c>
      <c r="AU7" s="38">
        <v>0.01</v>
      </c>
      <c r="AV7" s="37">
        <v>0.04</v>
      </c>
      <c r="AW7" s="37"/>
      <c r="AX7" s="38"/>
      <c r="AY7" s="37">
        <v>0</v>
      </c>
      <c r="AZ7" s="37"/>
      <c r="BA7" s="38"/>
      <c r="BB7" s="37">
        <v>0</v>
      </c>
      <c r="BC7" s="37">
        <v>0.3</v>
      </c>
      <c r="BD7" s="37">
        <v>4.5999999999999996</v>
      </c>
      <c r="BE7" s="39">
        <v>0.1085</v>
      </c>
      <c r="BF7" s="10">
        <v>5.16</v>
      </c>
      <c r="BG7" s="10">
        <v>12.99</v>
      </c>
      <c r="BH7" s="39">
        <v>0.6028</v>
      </c>
      <c r="BI7" s="10"/>
      <c r="BJ7" s="9"/>
      <c r="BK7" s="37">
        <v>0</v>
      </c>
      <c r="BL7" s="37">
        <v>0</v>
      </c>
    </row>
    <row r="8" spans="1:64" ht="45">
      <c r="A8" s="31">
        <v>11</v>
      </c>
      <c r="B8" s="1"/>
      <c r="C8" s="1"/>
      <c r="D8" s="1" t="s">
        <v>6</v>
      </c>
      <c r="E8" s="1"/>
      <c r="F8" s="1" t="s">
        <v>5</v>
      </c>
      <c r="G8" s="56" t="s">
        <v>69</v>
      </c>
      <c r="H8" s="1" t="s">
        <v>94</v>
      </c>
      <c r="I8" s="1" t="s">
        <v>86</v>
      </c>
      <c r="J8" s="56" t="s">
        <v>95</v>
      </c>
      <c r="K8" s="52" t="s">
        <v>70</v>
      </c>
      <c r="L8" s="1" t="s">
        <v>71</v>
      </c>
      <c r="M8" s="56" t="s">
        <v>99</v>
      </c>
      <c r="N8" s="58"/>
      <c r="O8" s="56"/>
      <c r="P8" s="59" t="s">
        <v>100</v>
      </c>
      <c r="Q8" s="57" t="s">
        <v>101</v>
      </c>
      <c r="R8" s="1" t="s">
        <v>63</v>
      </c>
      <c r="S8" s="32">
        <v>24.41</v>
      </c>
      <c r="T8" s="33">
        <v>7.8</v>
      </c>
      <c r="U8" s="34">
        <v>3.13</v>
      </c>
      <c r="V8" s="35">
        <v>3.13</v>
      </c>
      <c r="W8" s="55">
        <v>3.13</v>
      </c>
      <c r="X8" s="1" t="s">
        <v>3</v>
      </c>
      <c r="Y8" s="46">
        <v>38</v>
      </c>
      <c r="Z8" s="46">
        <v>33</v>
      </c>
      <c r="AA8" s="46">
        <v>38</v>
      </c>
      <c r="AB8" s="33">
        <v>2</v>
      </c>
      <c r="AC8" s="9">
        <v>4</v>
      </c>
      <c r="AD8" s="50">
        <v>4.8000000000000001E-2</v>
      </c>
      <c r="AE8" s="36">
        <v>5417</v>
      </c>
      <c r="AF8" s="1">
        <v>3200</v>
      </c>
      <c r="AG8" s="37">
        <v>0.59</v>
      </c>
      <c r="AH8" s="1" t="s">
        <v>72</v>
      </c>
      <c r="AI8" s="38">
        <v>0.185</v>
      </c>
      <c r="AJ8" s="37">
        <v>0.57999999999999996</v>
      </c>
      <c r="AK8" s="37">
        <v>4.3</v>
      </c>
      <c r="AL8" s="38">
        <v>0.05</v>
      </c>
      <c r="AM8" s="37">
        <v>0.26</v>
      </c>
      <c r="AN8" s="38"/>
      <c r="AO8" s="37">
        <v>0</v>
      </c>
      <c r="AP8" s="38"/>
      <c r="AQ8" s="37">
        <v>0</v>
      </c>
      <c r="AR8" s="38"/>
      <c r="AS8" s="37">
        <v>0</v>
      </c>
      <c r="AT8" s="1">
        <v>200</v>
      </c>
      <c r="AU8" s="38">
        <v>0.01</v>
      </c>
      <c r="AV8" s="37">
        <v>0.04</v>
      </c>
      <c r="AW8" s="37"/>
      <c r="AX8" s="38"/>
      <c r="AY8" s="37">
        <v>0</v>
      </c>
      <c r="AZ8" s="37"/>
      <c r="BA8" s="38"/>
      <c r="BB8" s="37">
        <v>0</v>
      </c>
      <c r="BC8" s="37">
        <v>0.3</v>
      </c>
      <c r="BD8" s="37">
        <v>4.5999999999999996</v>
      </c>
      <c r="BE8" s="39">
        <v>0.1085</v>
      </c>
      <c r="BF8" s="10">
        <v>5.16</v>
      </c>
      <c r="BG8" s="10">
        <v>12.99</v>
      </c>
      <c r="BH8" s="39">
        <v>0.6028</v>
      </c>
      <c r="BI8" s="10"/>
      <c r="BJ8" s="9"/>
      <c r="BK8" s="37">
        <v>0</v>
      </c>
      <c r="BL8" s="37">
        <v>0</v>
      </c>
    </row>
    <row r="9" spans="1:64" ht="45">
      <c r="A9" s="31">
        <v>12</v>
      </c>
      <c r="B9" s="1"/>
      <c r="C9" s="1"/>
      <c r="D9" s="1" t="s">
        <v>6</v>
      </c>
      <c r="E9" s="1"/>
      <c r="F9" s="1" t="s">
        <v>5</v>
      </c>
      <c r="G9" s="56" t="s">
        <v>69</v>
      </c>
      <c r="H9" s="1" t="s">
        <v>94</v>
      </c>
      <c r="I9" s="1" t="s">
        <v>86</v>
      </c>
      <c r="J9" s="56" t="s">
        <v>95</v>
      </c>
      <c r="K9" s="52" t="s">
        <v>70</v>
      </c>
      <c r="L9" s="1" t="s">
        <v>71</v>
      </c>
      <c r="M9" s="56" t="s">
        <v>102</v>
      </c>
      <c r="N9" s="58"/>
      <c r="O9" s="56"/>
      <c r="P9" s="59" t="s">
        <v>103</v>
      </c>
      <c r="Q9" s="57" t="s">
        <v>104</v>
      </c>
      <c r="R9" s="1" t="s">
        <v>63</v>
      </c>
      <c r="S9" s="32">
        <v>24.41</v>
      </c>
      <c r="T9" s="33">
        <v>7.8</v>
      </c>
      <c r="U9" s="34">
        <v>3.13</v>
      </c>
      <c r="V9" s="35">
        <v>3.13</v>
      </c>
      <c r="W9" s="55">
        <v>3.13</v>
      </c>
      <c r="X9" s="1" t="s">
        <v>3</v>
      </c>
      <c r="Y9" s="46">
        <v>38</v>
      </c>
      <c r="Z9" s="46">
        <v>33</v>
      </c>
      <c r="AA9" s="46">
        <v>38</v>
      </c>
      <c r="AB9" s="33">
        <v>2</v>
      </c>
      <c r="AC9" s="9">
        <v>4</v>
      </c>
      <c r="AD9" s="50">
        <v>4.8000000000000001E-2</v>
      </c>
      <c r="AE9" s="36">
        <v>5417</v>
      </c>
      <c r="AF9" s="1">
        <v>3200</v>
      </c>
      <c r="AG9" s="37">
        <v>0.59</v>
      </c>
      <c r="AH9" s="1" t="s">
        <v>72</v>
      </c>
      <c r="AI9" s="38">
        <v>0.185</v>
      </c>
      <c r="AJ9" s="37">
        <v>0.57999999999999996</v>
      </c>
      <c r="AK9" s="37">
        <v>4.3</v>
      </c>
      <c r="AL9" s="38">
        <v>0.05</v>
      </c>
      <c r="AM9" s="37">
        <v>0.26</v>
      </c>
      <c r="AN9" s="38"/>
      <c r="AO9" s="37">
        <v>0</v>
      </c>
      <c r="AP9" s="38"/>
      <c r="AQ9" s="37">
        <v>0</v>
      </c>
      <c r="AR9" s="38"/>
      <c r="AS9" s="37">
        <v>0</v>
      </c>
      <c r="AT9" s="1">
        <v>200</v>
      </c>
      <c r="AU9" s="38">
        <v>0.01</v>
      </c>
      <c r="AV9" s="37">
        <v>0.04</v>
      </c>
      <c r="AW9" s="37"/>
      <c r="AX9" s="38"/>
      <c r="AY9" s="37">
        <v>0</v>
      </c>
      <c r="AZ9" s="37"/>
      <c r="BA9" s="38"/>
      <c r="BB9" s="37">
        <v>0</v>
      </c>
      <c r="BC9" s="37">
        <v>0.3</v>
      </c>
      <c r="BD9" s="37">
        <v>4.5999999999999996</v>
      </c>
      <c r="BE9" s="39">
        <v>0.1085</v>
      </c>
      <c r="BF9" s="10">
        <v>5.16</v>
      </c>
      <c r="BG9" s="10">
        <v>12.99</v>
      </c>
      <c r="BH9" s="39">
        <v>0.6028</v>
      </c>
      <c r="BI9" s="10"/>
      <c r="BJ9" s="9"/>
      <c r="BK9" s="37">
        <v>0</v>
      </c>
      <c r="BL9" s="37">
        <v>0</v>
      </c>
    </row>
  </sheetData>
  <sheetProtection insertRows="0" deleteRows="0" sort="0"/>
  <protectedRanges>
    <protectedRange sqref="T2:T4 AD2:AD4 AR1:AS1 AW1 AZ1 F2:F4 P5:AA8 AC5:BB8 P9:BB164 A5:J164 L5:N164" name="Range1"/>
    <protectedRange sqref="K5:K169" name="Range1_1"/>
    <protectedRange sqref="BI5:BI164" name="Range1_2"/>
    <protectedRange sqref="O5:O164" name="Range1_2_1"/>
    <protectedRange sqref="BJ2:BJ4 BG2:BH4 A2:E4 L2:M4 AE2:BE4 G2:J4 P2:S4 U2:AC2 U3:AA4 AC3:AC4 AB3:AB8" name="Range1_3"/>
    <protectedRange sqref="K2:K4" name="Range1_1_1"/>
    <protectedRange sqref="BI2:BI4" name="Range1_2_2"/>
    <protectedRange sqref="O2:O4" name="Range1_2_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C09F6C-C4A2-4718-98B9-1560C8572497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2026-03-06T05:50:37Z</dcterms:modified>
</cp:coreProperties>
</file>