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DD89CEF-7471-44C5-BE94-8D1DFBD9D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2" i="8" l="1"/>
  <c r="AT2" i="8"/>
  <c r="AQ2" i="8"/>
  <c r="AN2" i="8"/>
  <c r="AL2" i="8"/>
  <c r="AJ2" i="8"/>
  <c r="AD2" i="8"/>
  <c r="AE2" i="8" s="1"/>
  <c r="AG2" i="8" s="1"/>
  <c r="AU2" i="8" l="1"/>
  <c r="AV2" i="8" s="1"/>
  <c r="AW2" i="8" s="1"/>
  <c r="BB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<sst xmlns="http://schemas.openxmlformats.org/spreadsheetml/2006/main" count="69" uniqueCount="68">
  <si>
    <t>Brand</t>
  </si>
  <si>
    <t>Package Type</t>
  </si>
  <si>
    <t>Licensor</t>
  </si>
  <si>
    <t>SHEET/SHEET SET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</si>
  <si>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</si>
  <si>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</si>
  <si>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</si>
  <si>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</si>
  <si>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</si>
  <si>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</si>
  <si>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</si>
  <si>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</si>
  <si>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</si>
  <si>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</si>
  <si>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</si>
  <si>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</si>
  <si>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</si>
  <si>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</si>
  <si>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</si>
  <si>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</si>
  <si>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</si>
  <si>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</si>
  <si>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</si>
  <si>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</si>
  <si>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</si>
  <si>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</si>
  <si>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</si>
  <si>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</si>
  <si>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</si>
  <si>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</si>
  <si>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</si>
  <si>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</si>
  <si>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</si>
  <si>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</si>
  <si>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</si>
  <si>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</si>
  <si>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</si>
  <si>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</si>
  <si>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</si>
  <si>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</si>
  <si>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</si>
  <si>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</si>
  <si>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</si>
  <si>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</si>
  <si>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</si>
  <si>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</si>
  <si>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</si>
  <si>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</si>
  <si>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</si>
  <si>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</si>
  <si>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</si>
  <si>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</si>
  <si>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</si>
  <si>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</si>
  <si>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</si>
  <si>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</si>
  <si>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</si>
  <si>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</si>
  <si>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Normal</t>
    <phoneticPr fontId="11" type="noConversion"/>
  </si>
  <si>
    <t>Velvet Plush Sheet Set</t>
  </si>
  <si>
    <t>knitted sheet set of man-made fibers</t>
  </si>
  <si>
    <t>6302.10.0020</t>
  </si>
  <si>
    <r>
      <t xml:space="preserve">6pcs </t>
    </r>
    <r>
      <rPr>
        <b/>
        <sz val="11"/>
        <rFont val="Calibri"/>
        <family val="2"/>
      </rPr>
      <t>Printed</t>
    </r>
    <r>
      <rPr>
        <sz val="11"/>
        <rFont val="Calibri"/>
        <family val="2"/>
      </rPr>
      <t xml:space="preserve"> Sheet Set: 200gsm Solild microvelour with both sides brushed;Pillowcase: 120gsm Solid Microfiber;self fabric bag+ insert: 6sets per carton ( 4 Queen + 2 King)</t>
    </r>
  </si>
  <si>
    <t>715105</t>
    <phoneticPr fontId="11" type="noConversion"/>
  </si>
  <si>
    <t>745205</t>
    <phoneticPr fontId="11" type="noConversion"/>
  </si>
  <si>
    <t>ALDI90-1952</t>
  </si>
  <si>
    <t>QUEEN: 90X100"/20.5x32"(4)/60X80"+15"/KING: 108X100"/20.5x36"(4)/78X80"+15"</t>
    <phoneticPr fontId="11" type="noConversion"/>
  </si>
  <si>
    <t>White/Cream/Red/Floral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</si>
</sst>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  <xf numFmtId="0" fontId="12" fillId="0" borderId="0"/>
    <xf numFmtId="182" fontId="10" fillId="0" borderId="0">
      <alignment vertical="center"/>
    </xf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14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6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4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179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78" fontId="6" fillId="4" borderId="1" xfId="1" applyNumberFormat="1" applyFont="1" applyFill="1" applyBorder="1" applyAlignment="1"/>
    <xf numFmtId="178" fontId="1" fillId="7" borderId="2" xfId="0" applyNumberFormat="1" applyFont="1" applyFill="1" applyBorder="1" applyAlignment="1">
      <alignment horizontal="center"/>
    </xf>
    <xf numFmtId="178" fontId="1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81" fontId="6" fillId="0" borderId="1" xfId="1" applyNumberFormat="1" applyFont="1" applyBorder="1" applyAlignment="1"/>
    <xf numFmtId="1" fontId="6" fillId="0" borderId="1" xfId="1" applyNumberFormat="1" applyFont="1" applyBorder="1" applyAlignment="1"/>
    <xf numFmtId="178" fontId="6" fillId="0" borderId="1" xfId="1" applyNumberFormat="1" applyFont="1" applyBorder="1" applyAlignment="1"/>
    <xf numFmtId="10" fontId="1" fillId="0" borderId="1" xfId="0" applyNumberFormat="1" applyFont="1" applyBorder="1" applyAlignment="1">
      <alignment horizontal="center"/>
    </xf>
    <xf numFmtId="178" fontId="6" fillId="6" borderId="1" xfId="1" applyNumberFormat="1" applyFont="1" applyFill="1" applyBorder="1" applyAlignment="1"/>
    <xf numFmtId="10" fontId="7" fillId="0" borderId="0" xfId="0" applyNumberFormat="1" applyFont="1" applyAlignment="1">
      <alignment horizontal="center"/>
    </xf>
    <xf numFmtId="0" fontId="6" fillId="5" borderId="1" xfId="1" applyFont="1" applyFill="1" applyBorder="1" applyAlignment="1"/>
    <xf numFmtId="178" fontId="8" fillId="3" borderId="2" xfId="1" applyNumberFormat="1" applyFont="1" applyFill="1" applyBorder="1" applyAlignment="1"/>
    <xf numFmtId="178" fontId="8" fillId="5" borderId="2" xfId="1" applyNumberFormat="1" applyFont="1" applyFill="1" applyBorder="1" applyAlignment="1"/>
    <xf numFmtId="178" fontId="1" fillId="0" borderId="1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2" fontId="0" fillId="0" borderId="1" xfId="0" applyNumberFormat="1" applyBorder="1" applyAlignment="1"/>
    <xf numFmtId="178" fontId="0" fillId="2" borderId="1" xfId="5" applyNumberFormat="1" applyFont="1" applyFill="1" applyBorder="1" applyAlignment="1"/>
    <xf numFmtId="178" fontId="0" fillId="6" borderId="1" xfId="0" applyNumberFormat="1" applyFill="1" applyBorder="1" applyAlignment="1"/>
    <xf numFmtId="180" fontId="0" fillId="0" borderId="1" xfId="0" applyNumberFormat="1" applyBorder="1" applyAlignment="1"/>
  </cellXfs>
  <cellStyles count="11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3" xfId="9" xr:uid="{8C794DDC-0C67-4636-81BE-EF4034782CB3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F2"/>
  <sheetViews>
    <sheetView tabSelected="1" topLeftCell="AN1" workbookViewId="0">
      <selection activeCell="AZ9" sqref="AZ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1.2851562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53.140625" style="3" customWidth="1"/>
    <col min="11" max="11" width="18.28515625" style="23" customWidth="1"/>
    <col min="12" max="12" width="38.140625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26" customWidth="1"/>
    <col min="18" max="18" width="8.710937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3" customWidth="1"/>
    <col min="25" max="25" width="8.140625" style="20" customWidth="1"/>
    <col min="26" max="26" width="8.7109375" style="20" customWidth="1"/>
    <col min="27" max="27" width="7.140625" style="20" customWidth="1"/>
    <col min="28" max="28" width="9" style="6" customWidth="1"/>
    <col min="29" max="29" width="6.28515625" style="8" customWidth="1"/>
    <col min="30" max="30" width="10" style="21" customWidth="1"/>
    <col min="31" max="31" width="9.85546875" style="8" customWidth="1"/>
    <col min="32" max="32" width="7.85546875" style="3" customWidth="1"/>
    <col min="33" max="33" width="8.85546875" style="7" customWidth="1"/>
    <col min="34" max="34" width="12" style="3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40" width="9.5703125" style="9" customWidth="1"/>
    <col min="41" max="41" width="10" style="7" customWidth="1"/>
    <col min="42" max="42" width="9.5703125" style="7" customWidth="1"/>
    <col min="43" max="43" width="9.42578125" style="7" customWidth="1"/>
    <col min="44" max="44" width="7.140625" style="9" customWidth="1"/>
    <col min="45" max="45" width="7.85546875" style="9" customWidth="1"/>
    <col min="46" max="46" width="9.5703125" style="7" customWidth="1"/>
    <col min="47" max="47" width="8.140625" style="7" customWidth="1"/>
    <col min="48" max="48" width="9.140625" style="3" customWidth="1"/>
    <col min="49" max="50" width="9.140625" style="3"/>
    <col min="51" max="51" width="10.140625" style="7" customWidth="1"/>
    <col min="52" max="52" width="10" style="7" customWidth="1"/>
    <col min="53" max="53" width="9.140625" style="7"/>
    <col min="54" max="55" width="10.140625" style="3" bestFit="1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8" s="57" customFormat="1" ht="68.099999999999994" customHeight="1">
      <c r="A1" s="30" t="s">
        <v>5</v>
      </c>
      <c r="B1" s="30" t="s">
        <v>6</v>
      </c>
      <c r="C1" s="31" t="s">
        <v>7</v>
      </c>
      <c r="D1" s="32" t="s">
        <v>0</v>
      </c>
      <c r="E1" s="32" t="s">
        <v>2</v>
      </c>
      <c r="F1" s="33" t="s">
        <v>51</v>
      </c>
      <c r="G1" s="31" t="s">
        <v>8</v>
      </c>
      <c r="H1" s="34" t="s">
        <v>9</v>
      </c>
      <c r="I1" s="35" t="s">
        <v>53</v>
      </c>
      <c r="J1" s="34" t="s">
        <v>10</v>
      </c>
      <c r="K1" s="35" t="s">
        <v>55</v>
      </c>
      <c r="L1" s="34" t="s">
        <v>11</v>
      </c>
      <c r="M1" s="34" t="s">
        <v>12</v>
      </c>
      <c r="N1" s="31" t="s">
        <v>13</v>
      </c>
      <c r="O1" s="31" t="s">
        <v>57</v>
      </c>
      <c r="P1" s="31" t="s">
        <v>14</v>
      </c>
      <c r="Q1" s="36" t="s">
        <v>15</v>
      </c>
      <c r="R1" s="35" t="s">
        <v>54</v>
      </c>
      <c r="S1" s="37" t="s">
        <v>16</v>
      </c>
      <c r="T1" s="38" t="s">
        <v>17</v>
      </c>
      <c r="U1" s="39" t="s">
        <v>18</v>
      </c>
      <c r="V1" s="40" t="s">
        <v>19</v>
      </c>
      <c r="W1" s="41" t="s">
        <v>20</v>
      </c>
      <c r="X1" s="42" t="s">
        <v>1</v>
      </c>
      <c r="Y1" s="43" t="s">
        <v>21</v>
      </c>
      <c r="Z1" s="43" t="s">
        <v>22</v>
      </c>
      <c r="AA1" s="43" t="s">
        <v>23</v>
      </c>
      <c r="AB1" s="44" t="s">
        <v>24</v>
      </c>
      <c r="AC1" s="45" t="s">
        <v>25</v>
      </c>
      <c r="AD1" s="46" t="s">
        <v>26</v>
      </c>
      <c r="AE1" s="47" t="s">
        <v>27</v>
      </c>
      <c r="AF1" s="30" t="s">
        <v>28</v>
      </c>
      <c r="AG1" s="48" t="s">
        <v>29</v>
      </c>
      <c r="AH1" s="30" t="s">
        <v>30</v>
      </c>
      <c r="AI1" s="49" t="s">
        <v>31</v>
      </c>
      <c r="AJ1" s="50" t="s">
        <v>32</v>
      </c>
      <c r="AK1" s="49" t="s">
        <v>33</v>
      </c>
      <c r="AL1" s="48" t="s">
        <v>34</v>
      </c>
      <c r="AM1" s="51" t="s">
        <v>35</v>
      </c>
      <c r="AN1" s="48" t="s">
        <v>36</v>
      </c>
      <c r="AO1" s="42" t="s">
        <v>37</v>
      </c>
      <c r="AP1" s="49" t="s">
        <v>38</v>
      </c>
      <c r="AQ1" s="48" t="s">
        <v>39</v>
      </c>
      <c r="AR1" s="42" t="s">
        <v>40</v>
      </c>
      <c r="AS1" s="49" t="s">
        <v>41</v>
      </c>
      <c r="AT1" s="48" t="s">
        <v>42</v>
      </c>
      <c r="AU1" s="48" t="s">
        <v>43</v>
      </c>
      <c r="AV1" s="52" t="s">
        <v>44</v>
      </c>
      <c r="AW1" s="52" t="s">
        <v>45</v>
      </c>
      <c r="AX1" s="53" t="s">
        <v>46</v>
      </c>
      <c r="AY1" s="54" t="s">
        <v>56</v>
      </c>
      <c r="AZ1" s="30" t="s">
        <v>47</v>
      </c>
      <c r="BA1" s="30" t="s">
        <v>48</v>
      </c>
      <c r="BB1" s="55" t="s">
        <v>49</v>
      </c>
      <c r="BC1" s="55" t="s">
        <v>50</v>
      </c>
      <c r="BD1" s="56"/>
    </row>
    <row r="2" spans="1:58" ht="45">
      <c r="A2" s="12">
        <v>7</v>
      </c>
      <c r="B2" s="1"/>
      <c r="C2" s="1"/>
      <c r="D2" s="58" t="s">
        <v>4</v>
      </c>
      <c r="E2" s="1"/>
      <c r="F2" s="58" t="s">
        <v>3</v>
      </c>
      <c r="G2" s="58"/>
      <c r="H2" s="59" t="s">
        <v>59</v>
      </c>
      <c r="I2" s="59" t="s">
        <v>59</v>
      </c>
      <c r="J2" s="59" t="s">
        <v>62</v>
      </c>
      <c r="K2" s="60" t="s">
        <v>60</v>
      </c>
      <c r="L2" s="25" t="s">
        <v>66</v>
      </c>
      <c r="M2" s="25" t="s">
        <v>67</v>
      </c>
      <c r="N2" s="27" t="s">
        <v>64</v>
      </c>
      <c r="O2" s="27" t="s">
        <v>63</v>
      </c>
      <c r="P2" s="29" t="s">
        <v>65</v>
      </c>
      <c r="Q2" s="28"/>
      <c r="R2" s="58" t="s">
        <v>52</v>
      </c>
      <c r="S2" s="13"/>
      <c r="T2" s="61"/>
      <c r="U2" s="62"/>
      <c r="V2" s="15"/>
      <c r="W2" s="63"/>
      <c r="X2" s="59" t="s">
        <v>58</v>
      </c>
      <c r="Y2" s="64">
        <v>73</v>
      </c>
      <c r="Z2" s="64">
        <v>43</v>
      </c>
      <c r="AA2" s="64">
        <v>58</v>
      </c>
      <c r="AB2" s="14"/>
      <c r="AC2" s="11">
        <v>1</v>
      </c>
      <c r="AD2" s="22">
        <f t="shared" ref="AD2" si="0">IF(Y2="","",Y2*Z2*AA2/1000000)</f>
        <v>0.182</v>
      </c>
      <c r="AE2" s="16">
        <f t="shared" ref="AE2" si="1">IF(AC2="","",65/AD2*AC2)</f>
        <v>357</v>
      </c>
      <c r="AF2" s="1"/>
      <c r="AG2" s="17">
        <f t="shared" ref="AG2" si="2">IF(ISERROR(AF2/AE2),"",AF2/AE2)</f>
        <v>0</v>
      </c>
      <c r="AH2" s="59" t="s">
        <v>61</v>
      </c>
      <c r="AI2" s="18"/>
      <c r="AJ2" s="17">
        <f t="shared" ref="AJ2" si="3">IF(ISERROR(V2*AI2),"",V2*AI2)</f>
        <v>0</v>
      </c>
      <c r="AK2" s="18"/>
      <c r="AL2" s="17">
        <f t="shared" ref="AL2" si="4">IF(ISERROR(AX2*AK2),"",AX2*AK2)</f>
        <v>0</v>
      </c>
      <c r="AM2" s="18"/>
      <c r="AN2" s="17">
        <f t="shared" ref="AN2" si="5">IF(ISERROR(AX2*AM2),"",AX2*AM2)</f>
        <v>0</v>
      </c>
      <c r="AO2" s="1"/>
      <c r="AP2" s="18"/>
      <c r="AQ2" s="17">
        <f t="shared" ref="AQ2" si="6">IF(ISERROR(AX2*AP2),"",AX2*AP2)</f>
        <v>0</v>
      </c>
      <c r="AR2" s="10"/>
      <c r="AS2" s="18"/>
      <c r="AT2" s="17">
        <f t="shared" ref="AT2" si="7">IF(ISERROR(AX2*AS2),"",AX2*AS2)</f>
        <v>0</v>
      </c>
      <c r="AU2" s="17">
        <f t="shared" ref="AU2" si="8">IF(ISERROR(AL2+AN2+AQ2+AT2),"",AL2+AN2+AQ2+AT2)</f>
        <v>0</v>
      </c>
      <c r="AV2" s="17">
        <f t="shared" ref="AV2" si="9">IF(ISERROR(V2+AU2),"",V2+AU2)</f>
        <v>0</v>
      </c>
      <c r="AW2" s="19">
        <f t="shared" ref="AW2" si="10">IF(ISERROR((AX2-AV2)/AX2),"",(AX2-AV2)/AX2)</f>
        <v>1</v>
      </c>
      <c r="AX2" s="17">
        <v>76.64</v>
      </c>
      <c r="AY2" s="10">
        <v>76.64</v>
      </c>
      <c r="AZ2" s="10"/>
      <c r="BA2" s="11"/>
      <c r="BB2" s="17">
        <f t="shared" ref="BB2" si="11">IF(ISERROR(AV2*BA2),"",AV2*BA2)</f>
        <v>0</v>
      </c>
      <c r="BC2" s="17">
        <f t="shared" ref="BC2" si="12">IF(ISERROR(AX2*BA2),"",AX2*BA2)</f>
        <v>0</v>
      </c>
      <c r="BD2" s="7"/>
      <c r="BE2" s="4"/>
      <c r="BF2" s="24"/>
    </row>
  </sheetData>
  <sheetProtection insertRows="0" deleteRows="0" sort="0"/>
  <protectedRanges>
    <protectedRange sqref="E2:J2 AZ1 O2 AM1:AN1 A3:J129 P3:AU129 BA2 Q2:AX2 A2:C2 L2:N129" name="Range1"/>
    <protectedRange sqref="K2:K136" name="Range1_1"/>
    <protectedRange sqref="AY2:AY131" name="Range1_2"/>
    <protectedRange sqref="O3:O131" name="Range1_3"/>
    <protectedRange sqref="D2" name="Range1_4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5B5675-627F-44FF-8E56-11613DCE8A38}">
          <x14:formula1>
            <xm:f>#REF!</xm:f>
          </x14:formula1>
          <xm:sqref>R2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2026-03-16T01:57:56Z</dcterms:modified>
</cp:coreProperties>
</file>