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021BPB">'[1]021BPB'!$B$33</definedName>
    <definedName name="_cat82">#REF!</definedName>
    <definedName name="A">#REF!</definedName>
    <definedName name="AGENT">#REF!</definedName>
    <definedName name="AGENT_ID">#REF!</definedName>
    <definedName name="AGENTREP">#REF!</definedName>
    <definedName name="AIM">#REF!</definedName>
    <definedName name="Artwork">#REF!</definedName>
    <definedName name="ASSOCIATE">#REF!</definedName>
    <definedName name="ATTR">'[2]PT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CIARY">#REF!</definedName>
    <definedName name="Blankets_Throws">#REF!</definedName>
    <definedName name="bm">#REF!</definedName>
    <definedName name="brown">#REF!</definedName>
    <definedName name="BUYER">#REF!</definedName>
    <definedName name="BUYNAME">#REF!</definedName>
    <definedName name="BUYNO">[3]BUYERS!$C$1:$C$277</definedName>
    <definedName name="CASEPACK">[3]LISTS!$I$3:$I$4</definedName>
    <definedName name="CAT">#REF!</definedName>
    <definedName name="CATEGORY">[4]Sheet1!$DW$2:$DW$3</definedName>
    <definedName name="CBF">[3]LISTS!$G$2</definedName>
    <definedName name="CBM">[3]LISTS!$G$4</definedName>
    <definedName name="CH">'[2]COMMON ATTR'!$C$4:$C$249</definedName>
    <definedName name="CLASS">#REF!</definedName>
    <definedName name="CNT_CODE">[3]LISTS!$D$9:$E$43</definedName>
    <definedName name="COLOR">[3]!Table114[COLOR]</definedName>
    <definedName name="COLOR_CODE_LIST">[3]!Table114[COLOR Code]</definedName>
    <definedName name="COLOR_ID">#REF!</definedName>
    <definedName name="COLOR_LIST">[3]!Table114[#All]</definedName>
    <definedName name="colour">#REF!</definedName>
    <definedName name="COLUMN">'[2]PT TABLE'!$A$2</definedName>
    <definedName name="COMM">#REF!</definedName>
    <definedName name="COMMENTS">#REF!</definedName>
    <definedName name="Commitment">#REF!</definedName>
    <definedName name="COMMODITY">#REF!</definedName>
    <definedName name="COMMODITY_LIST">[3]LISTS!$O$9:$O$18</definedName>
    <definedName name="CON">'[5]317-TOP'!#REF!</definedName>
    <definedName name="CONS">#REF!</definedName>
    <definedName name="CONTSIZE">'[3]PORT LIST &amp; CONTAINER INFO'!$E$5:$I$8</definedName>
    <definedName name="COO">#REF!</definedName>
    <definedName name="COUNTRY">[3]LISTS!$D$9:$D$43</definedName>
    <definedName name="CUBIC_FEET">#REF!</definedName>
    <definedName name="DATE">#REF!</definedName>
    <definedName name="dds_PO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IRST_COST">#REF!</definedName>
    <definedName name="foam">[4]Sheet1!$EC$2:$EC$3</definedName>
    <definedName name="FREIGHT">#REF!</definedName>
    <definedName name="FREIGHT_CONTAINER">[3]LISTS!$P$1:$V$1</definedName>
    <definedName name="FREIGHT_TERMS">#REF!</definedName>
    <definedName name="FREIGHTCUBE">#REF!</definedName>
    <definedName name="Gold1">#REF!</definedName>
    <definedName name="H">#REF!</definedName>
    <definedName name="HBC">'[6]Spec Sheet'!#REF!</definedName>
    <definedName name="HEADER">#REF!</definedName>
    <definedName name="help">#REF!</definedName>
    <definedName name="here">#REF!</definedName>
    <definedName name="Home_Décor">#REF!</definedName>
    <definedName name="Home_Décor.">#REF!</definedName>
    <definedName name="HTS_CODE">#REF!</definedName>
    <definedName name="i">'[7] Projected 2006 VS. 2005'!#REF!</definedName>
    <definedName name="IAN">'[8]FLASH WK 23'!$F$1:$AJ$65536</definedName>
    <definedName name="INDC_CANCEL">#REF!</definedName>
    <definedName name="INDC_START">#REF!</definedName>
    <definedName name="INNER">#REF!</definedName>
    <definedName name="ITEM_DESCRIPTION">#REF!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">#REF!</definedName>
    <definedName name="Lighting_or_Candleholders">#REF!</definedName>
    <definedName name="LINE">#REF!</definedName>
    <definedName name="LINE_ITEM">#REF!</definedName>
    <definedName name="lnk">[9]Sheet1!$A$2</definedName>
    <definedName name="LOAD">#REF!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STER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AX_40">'[3]PORT LIST &amp; CONTAINER INFO'!$G$6</definedName>
    <definedName name="MAX_40_CBM">'[3]PORT LIST &amp; CONTAINER INFO'!$I$6</definedName>
    <definedName name="MAX_40HC">'[3]PORT LIST &amp; CONTAINER INFO'!$G$7</definedName>
    <definedName name="MAX_40HC_CBM">'[3]PORT LIST &amp; CONTAINER INFO'!$I$7</definedName>
    <definedName name="mia">#REF!</definedName>
    <definedName name="MIN_40">'[3]PORT LIST &amp; CONTAINER INFO'!$F$6</definedName>
    <definedName name="MIN_40CBM">'[3]PORT LIST &amp; CONTAINER INFO'!$H$6</definedName>
    <definedName name="MIN_40HC">'[3]PORT LIST &amp; CONTAINER INFO'!$F$7</definedName>
    <definedName name="MIN_40HC_CBM">'[3]PORT LIST &amp; CONTAINER INFO'!$H$7</definedName>
    <definedName name="MISC_COST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A_DAYS">#REF!</definedName>
    <definedName name="ok">[10]Sheet1!$A$1:$C$65536</definedName>
    <definedName name="one">#REF!</definedName>
    <definedName name="OTB_MON">[3]!Table14[OTB MONTH]</definedName>
    <definedName name="Outdoor">#REF!</definedName>
    <definedName name="PACK">[4]Sheet1!$EE$2:$EE$3</definedName>
    <definedName name="PACK_METHOD">[3]LISTS!$L$21:$L$24</definedName>
    <definedName name="PACKAGING">[3]LISTS!$A$9:$A$61</definedName>
    <definedName name="PACKTYPE">[3]LISTS!$A$2:$A$4</definedName>
    <definedName name="PAY_METHOD">#REF!</definedName>
    <definedName name="PAY_TERMS">#REF!</definedName>
    <definedName name="PAYMENT">[3]LISTS!$L$9:$L$12</definedName>
    <definedName name="PAYMENT_METHOD">[3]LISTS!$L$9:$M$11</definedName>
    <definedName name="Pet_Care">#REF!</definedName>
    <definedName name="Pillow_Shams">#REF!</definedName>
    <definedName name="Pillowcases">#REF!</definedName>
    <definedName name="PL">'[11]UNIQUE ATTR 2'!#REF!</definedName>
    <definedName name="PORT_DEST">[3]!Table110[Discharge Port]</definedName>
    <definedName name="PORT_DEST_CODE">[3]!Table110[#Data]</definedName>
    <definedName name="PORT_DISCHARGE">#REF!</definedName>
    <definedName name="PORT_IFF">[12]a!$A$10:$B$35</definedName>
    <definedName name="PORT_LADING">#REF!</definedName>
    <definedName name="PORT_ORIGIN_CODE">[3]!Table11011[#Data]</definedName>
    <definedName name="_xlnm.Print_Area">#REF!</definedName>
    <definedName name="PRINT_AREA_MI">#REF!</definedName>
    <definedName name="Prints">#REF!</definedName>
    <definedName name="PROD_GROUP">#REF!</definedName>
    <definedName name="PROP_65">[3]LISTS!$L$2:$L$6</definedName>
    <definedName name="PT">'[2]PT TABLE'!$A$4:$A$42</definedName>
    <definedName name="PW">'[11]UNIQUE ATTR 2'!#REF!</definedName>
    <definedName name="QTY">#REF!</definedName>
    <definedName name="Quilts">#REF!</definedName>
    <definedName name="RETAIL">#REF!</definedName>
    <definedName name="RN">'[2]RN_Item Disposition'!$A$12:$A$81</definedName>
    <definedName name="Ross_BA">#REF!</definedName>
    <definedName name="ROW">'[2]PT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">[3]!Table1148[SIZE]</definedName>
    <definedName name="SIZE_CODE_LIST">#REF!</definedName>
    <definedName name="SIZE_ID">#REF!</definedName>
    <definedName name="SIZE_LIST">[3]!Table1148[#All]</definedName>
    <definedName name="SKU_ID">#REF!</definedName>
    <definedName name="Slipcovers_Chair_Pads">#REF!</definedName>
    <definedName name="Slipcovers_Chair_Pads.">#REF!</definedName>
    <definedName name="SUB">#REF!</definedName>
    <definedName name="SUB_COMMODITY">#REF!</definedName>
    <definedName name="SUB_COMMODITY_LIST">[3]!Table11[SUB COMMODITY]</definedName>
    <definedName name="subcat">#REF!</definedName>
    <definedName name="suzi">[13]Sheet3!$A:$IV</definedName>
    <definedName name="suzie">#REF!</definedName>
    <definedName name="t">#REF!</definedName>
    <definedName name="three">[13]Sheet3!$A:$IV</definedName>
    <definedName name="TOTAL">#REF!</definedName>
    <definedName name="totals">#REF!</definedName>
    <definedName name="Towels_Bath_Sheets">#REF!</definedName>
    <definedName name="toys">#REF!</definedName>
    <definedName name="TTL_CUBE">#REF!</definedName>
    <definedName name="two">[13]Sheet2!$A:$IV</definedName>
    <definedName name="UNIT">[4]Sheet1!$EF$2:$EF$3</definedName>
    <definedName name="upc">#REF!</definedName>
    <definedName name="VENDOR">#REF!</definedName>
    <definedName name="VENDOR_NO">#REF!</definedName>
    <definedName name="VENDOR_STYLE">#REF!</definedName>
    <definedName name="VENDORMOA">'[3]VENDOR MOA PIVOT'!$A:$B</definedName>
    <definedName name="W">#REF!</definedName>
    <definedName name="WD">'[11]UNIQUE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XF_CANCEL">#REF!</definedName>
    <definedName name="XF_START">#REF!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3" i="1" l="1"/>
  <c r="BF3" i="1"/>
  <c r="BB3" i="1"/>
  <c r="AV3" i="1"/>
  <c r="AS3" i="1"/>
  <c r="AQ3" i="1"/>
  <c r="AM3" i="1"/>
  <c r="Z3" i="1"/>
  <c r="S3" i="1"/>
  <c r="BG2" i="1"/>
  <c r="BF2" i="1"/>
  <c r="BB2" i="1"/>
  <c r="AV2" i="1"/>
  <c r="AS2" i="1"/>
  <c r="AQ2" i="1"/>
  <c r="AM2" i="1"/>
  <c r="Z2" i="1"/>
  <c r="S2" i="1"/>
  <c r="AN3" i="1" l="1"/>
  <c r="AW3" i="1"/>
  <c r="AW2" i="1"/>
  <c r="AN2" i="1"/>
  <c r="AK2" i="1" l="1"/>
  <c r="AO2" i="1" s="1"/>
  <c r="AX2" i="1" s="1"/>
  <c r="AK3" i="1"/>
  <c r="AO3" i="1" s="1"/>
  <c r="AX3" i="1" s="1"/>
  <c r="AY3" i="1" l="1"/>
  <c r="BE3" i="1"/>
  <c r="BE2" i="1"/>
  <c r="AY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G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O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W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E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F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G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H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<sst xmlns="http://schemas.openxmlformats.org/spreadsheetml/2006/main" count="97" uniqueCount="90">
  <si>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</si>
  <si>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</si>
  <si>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</si>
  <si>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</si>
  <si>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</si>
  <si>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</si>
  <si>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</si>
  <si>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</si>
  <si>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</si>
  <si>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</si>
  <si>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</si>
  <si>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</si>
  <si>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</si>
  <si>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</si>
  <si>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</si>
  <si>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</si>
  <si>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</si>
  <si>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</si>
  <si>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</si>
  <si>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</si>
  <si>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</si>
  <si>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</si>
  <si>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</si>
  <si>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</si>
  <si>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Item Qty</t>
  </si>
  <si>
    <t>Group qty</t>
  </si>
  <si>
    <t>Nested Pack #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</si>
  <si>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</si>
  <si>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</si>
  <si>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</si>
  <si>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</si>
  <si>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</si>
  <si>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</si>
  <si>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</si>
  <si>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</si>
  <si>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</si>
  <si>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</si>
  <si>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</si>
  <si>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</si>
  <si>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</si>
  <si>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</si>
  <si>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</si>
  <si>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</si>
  <si>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</si>
  <si>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</si>
  <si>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</si>
  <si>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</si>
  <si>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</si>
  <si>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</si>
  <si>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</si>
  <si>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</si>
  <si>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</si>
  <si>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</si>
  <si>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</si>
  <si>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</si>
  <si>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</si>
  <si>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</si>
  <si>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</si>
  <si>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</si>
  <si>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</si>
  <si>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</si>
  <si>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</si>
  <si>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</si>
  <si>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</si>
  <si>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</si>
  <si>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</si>
  <si>
    <t>resin+hand painted</t>
  </si>
  <si>
    <t>Resin</t>
  </si>
  <si>
    <t>Normal</t>
  </si>
  <si>
    <t>8424.89.9000</t>
  </si>
  <si>
    <t>Yantian,China</t>
  </si>
  <si>
    <t>China</t>
  </si>
  <si>
    <t>Multi</t>
    <phoneticPr fontId="15" type="noConversion"/>
  </si>
  <si>
    <t>S-DGDH</t>
    <phoneticPr fontId="13" type="noConversion"/>
  </si>
  <si>
    <t>S-DGDH</t>
    <phoneticPr fontId="13" type="noConversion"/>
  </si>
  <si>
    <t>C</t>
  </si>
  <si>
    <t>Ghost7</t>
  </si>
  <si>
    <r>
      <t xml:space="preserve">Resin lotion pump (plastic </t>
    </r>
    <r>
      <rPr>
        <sz val="11"/>
        <color rgb="FFFF0000"/>
        <rFont val="Arial"/>
        <family val="2"/>
      </rPr>
      <t xml:space="preserve">chrome </t>
    </r>
    <r>
      <rPr>
        <sz val="11"/>
        <rFont val="Arial"/>
        <family val="2"/>
      </rPr>
      <t>pump)</t>
    </r>
  </si>
  <si>
    <t>resin+hand painted+soft</t>
  </si>
  <si>
    <t>3x3x8.28"</t>
  </si>
  <si>
    <t>Pink</t>
    <phoneticPr fontId="15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</si>
  <si>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-8934</t>
    </r>
    <r>
      <rPr>
        <sz val="11"/>
        <color theme="1"/>
        <rFont val="宋体"/>
        <family val="2"/>
        <charset val="134"/>
        <scheme val="minor"/>
      </rPr>
      <t/>
    </r>
  </si>
  <si>
    <t>3 pcs/内盒；8pcs/外箱</t>
  </si>
  <si>
    <t>Cat4</t>
  </si>
  <si>
    <r>
      <t xml:space="preserve">Resin lotion pump (plastic </t>
    </r>
    <r>
      <rPr>
        <sz val="11"/>
        <color rgb="FFFF0000"/>
        <rFont val="Arial"/>
        <family val="2"/>
      </rPr>
      <t xml:space="preserve">gold </t>
    </r>
    <r>
      <rPr>
        <sz val="11"/>
        <rFont val="Arial"/>
        <family val="2"/>
      </rPr>
      <t>pump)</t>
    </r>
  </si>
  <si>
    <t>4.4x4.4x8"</t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</si>
  <si>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-8935</t>
    </r>
    <r>
      <rPr>
        <sz val="11"/>
        <color theme="1"/>
        <rFont val="宋体"/>
        <family val="2"/>
        <charset val="134"/>
        <scheme val="minor"/>
      </rPr>
      <t/>
    </r>
  </si>
  <si>
    <t>4 pcs/内盒；8pcs/外箱</t>
  </si>
  <si>
    <t>Resin lotion pump</t>
    <phoneticPr fontId="3" type="noConversion"/>
  </si>
  <si>
    <t>Resin lotion pump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</si>
</sst>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[$-409]d/mmm;@"/>
    <numFmt numFmtId="181" formatCode="0.0_);[Red]\(0.0\)"/>
    <numFmt numFmtId="182" formatCode="0.0%"/>
  </numFmts>
  <fonts count="20" x14ac:knownFonts="1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宋体"/>
      <family val="3"/>
      <charset val="134"/>
    </font>
    <font>
      <sz val="8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0" fontId="2" fillId="0" borderId="0"/>
    <xf numFmtId="0" fontId="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80" fontId="9" fillId="0" borderId="0" applyProtection="0"/>
    <xf numFmtId="180" fontId="14" fillId="0" borderId="0" applyProtection="0"/>
    <xf numFmtId="0" fontId="19" fillId="0" borderId="0">
      <alignment vertical="center"/>
    </xf>
    <xf numFmtId="0" fontId="2" fillId="0" borderId="0"/>
    <xf numFmtId="0" fontId="14" fillId="0" borderId="0"/>
  </cellStyleXfs>
  <cellXfs count="7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5" fillId="6" borderId="2" xfId="1" applyFont="1" applyFill="1" applyBorder="1" applyAlignment="1">
      <alignment horizontal="center" wrapText="1"/>
    </xf>
    <xf numFmtId="176" fontId="5" fillId="7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7" fontId="5" fillId="0" borderId="2" xfId="0" applyNumberFormat="1" applyFont="1" applyBorder="1" applyAlignment="1">
      <alignment horizontal="center" wrapText="1"/>
    </xf>
    <xf numFmtId="0" fontId="7" fillId="8" borderId="3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8" fontId="10" fillId="0" borderId="2" xfId="2" applyNumberFormat="1" applyFont="1" applyBorder="1" applyAlignment="1">
      <alignment wrapText="1"/>
    </xf>
    <xf numFmtId="2" fontId="5" fillId="0" borderId="2" xfId="2" applyNumberFormat="1" applyFont="1" applyBorder="1" applyAlignment="1">
      <alignment wrapText="1"/>
    </xf>
    <xf numFmtId="1" fontId="10" fillId="0" borderId="2" xfId="2" applyNumberFormat="1" applyFont="1" applyBorder="1" applyAlignment="1">
      <alignment wrapText="1"/>
    </xf>
    <xf numFmtId="176" fontId="10" fillId="0" borderId="2" xfId="2" applyNumberFormat="1" applyFont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6" fontId="10" fillId="6" borderId="2" xfId="2" applyNumberFormat="1" applyFont="1" applyFill="1" applyBorder="1" applyAlignment="1">
      <alignment wrapText="1"/>
    </xf>
    <xf numFmtId="176" fontId="5" fillId="0" borderId="2" xfId="2" applyNumberFormat="1" applyFont="1" applyBorder="1" applyAlignment="1">
      <alignment wrapText="1"/>
    </xf>
    <xf numFmtId="176" fontId="10" fillId="4" borderId="2" xfId="2" applyNumberFormat="1" applyFont="1" applyFill="1" applyBorder="1" applyAlignment="1">
      <alignment wrapText="1"/>
    </xf>
    <xf numFmtId="10" fontId="10" fillId="4" borderId="2" xfId="2" applyNumberFormat="1" applyFont="1" applyFill="1" applyBorder="1" applyAlignment="1">
      <alignment wrapText="1"/>
    </xf>
    <xf numFmtId="176" fontId="5" fillId="9" borderId="2" xfId="2" applyNumberFormat="1" applyFont="1" applyFill="1" applyBorder="1" applyAlignment="1">
      <alignment wrapText="1"/>
    </xf>
    <xf numFmtId="176" fontId="5" fillId="4" borderId="2" xfId="0" applyNumberFormat="1" applyFont="1" applyFill="1" applyBorder="1" applyAlignment="1">
      <alignment horizontal="center" wrapText="1"/>
    </xf>
    <xf numFmtId="176" fontId="5" fillId="4" borderId="2" xfId="2" applyNumberFormat="1" applyFont="1" applyFill="1" applyBorder="1" applyAlignment="1">
      <alignment wrapText="1"/>
    </xf>
    <xf numFmtId="2" fontId="10" fillId="0" borderId="2" xfId="2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3" applyFont="1" applyBorder="1" applyAlignment="1">
      <alignment vertical="center" wrapText="1"/>
    </xf>
    <xf numFmtId="0" fontId="2" fillId="0" borderId="2" xfId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78" fontId="2" fillId="10" borderId="2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1" fontId="2" fillId="10" borderId="2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176" fontId="2" fillId="10" borderId="2" xfId="0" applyNumberFormat="1" applyFont="1" applyFill="1" applyBorder="1" applyAlignment="1">
      <alignment vertical="center"/>
    </xf>
    <xf numFmtId="181" fontId="2" fillId="0" borderId="2" xfId="0" applyNumberFormat="1" applyFont="1" applyBorder="1" applyAlignment="1">
      <alignment vertical="center"/>
    </xf>
    <xf numFmtId="182" fontId="4" fillId="0" borderId="2" xfId="0" applyNumberFormat="1" applyFont="1" applyBorder="1" applyAlignment="1">
      <alignment vertical="center"/>
    </xf>
    <xf numFmtId="10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0" fontId="2" fillId="10" borderId="2" xfId="5" applyNumberFormat="1" applyFont="1" applyFill="1" applyBorder="1" applyAlignment="1">
      <alignment vertical="center"/>
    </xf>
    <xf numFmtId="26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 wrapText="1"/>
    </xf>
    <xf numFmtId="2" fontId="5" fillId="2" borderId="1" xfId="0" applyNumberFormat="1" applyFont="1" applyFill="1" applyBorder="1" applyAlignment="1">
      <alignment vertical="center"/>
    </xf>
    <xf numFmtId="0" fontId="2" fillId="0" borderId="2" xfId="3" applyFont="1" applyBorder="1" applyAlignment="1">
      <alignment vertical="center"/>
    </xf>
    <xf numFmtId="0" fontId="16" fillId="8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6" fillId="8" borderId="3" xfId="0" applyFont="1" applyFill="1" applyBorder="1" applyAlignment="1">
      <alignment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vertical="center" wrapText="1"/>
    </xf>
    <xf numFmtId="0" fontId="17" fillId="6" borderId="4" xfId="4" applyFont="1" applyFill="1" applyBorder="1" applyAlignment="1">
      <alignment horizontal="center" vertical="center" wrapText="1"/>
    </xf>
    <xf numFmtId="0" fontId="2" fillId="6" borderId="2" xfId="3" applyFont="1" applyFill="1" applyBorder="1" applyAlignment="1">
      <alignment vertical="center" wrapText="1"/>
    </xf>
    <xf numFmtId="0" fontId="12" fillId="6" borderId="2" xfId="1" applyFont="1" applyFill="1" applyBorder="1" applyAlignment="1">
      <alignment horizontal="center" vertical="center"/>
    </xf>
    <xf numFmtId="180" fontId="12" fillId="6" borderId="2" xfId="6" applyFont="1" applyFill="1" applyBorder="1" applyAlignment="1">
      <alignment horizontal="left" vertical="center" wrapText="1"/>
    </xf>
    <xf numFmtId="180" fontId="12" fillId="6" borderId="2" xfId="7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vertical="center" wrapText="1"/>
    </xf>
    <xf numFmtId="176" fontId="11" fillId="6" borderId="2" xfId="0" applyNumberFormat="1" applyFont="1" applyFill="1" applyBorder="1" applyAlignment="1">
      <alignment horizontal="center" vertical="center" wrapText="1"/>
    </xf>
    <xf numFmtId="0" fontId="7" fillId="6" borderId="5" xfId="4" applyFont="1" applyFill="1" applyBorder="1" applyAlignment="1">
      <alignment vertical="center" wrapText="1"/>
    </xf>
    <xf numFmtId="26" fontId="11" fillId="3" borderId="2" xfId="0" applyNumberFormat="1" applyFont="1" applyFill="1" applyBorder="1" applyAlignment="1">
      <alignment vertical="center"/>
    </xf>
    <xf numFmtId="179" fontId="12" fillId="6" borderId="2" xfId="9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11">
    <cellStyle name="_quotation-Mercury  3.22.2011 (for BBB)_JLA BBB quotation sheet -9.13 3 2" xfId="6"/>
    <cellStyle name="Normal 2" xfId="1"/>
    <cellStyle name="Normal 2 18 2" xfId="2"/>
    <cellStyle name="Normal 2 2 2 5 2" xfId="10"/>
    <cellStyle name="Normal 3" xfId="3"/>
    <cellStyle name="Normal 3 3" xfId="4"/>
    <cellStyle name="Normal 4" xfId="8"/>
    <cellStyle name="Normal 7" xfId="9"/>
    <cellStyle name="Percent 2" xfId="5"/>
    <cellStyle name="常规" xfId="0" builtinId="0"/>
    <cellStyle name="常规_quotation-Mercury  3.22.2011 (for BBB)_JLA BBB quotation sheet -9.13 2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544286</xdr:colOff>
      <xdr:row>1</xdr:row>
      <xdr:rowOff>115455</xdr:rowOff>
    </xdr:from>
    <xdr:to>
      <xdr:col>1</xdr:col>
      <xdr:colOff>1245260</xdr:colOff>
      <xdr:row>1</xdr:row>
      <xdr:rowOff>1141858</xdr:rowOff>
    </xdr:to>
    <xdr:pic>
      <xdr:nvPicPr>
        <xdr:cNvPr id="27" name="图片 2">
          <a:extLst>
            <a:ext uri="{FF2B5EF4-FFF2-40B4-BE49-F238E27FC236}">
              <a16:creationId xmlns="" xmlns:a16="http://schemas.microsoft.com/office/drawing/2014/main" id="{97EB6BAF-714A-4919-A970-6B07D4D24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0561" y="13155180"/>
          <a:ext cx="700974" cy="102640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692727</xdr:colOff>
      <xdr:row>2</xdr:row>
      <xdr:rowOff>214415</xdr:rowOff>
    </xdr:from>
    <xdr:to>
      <xdr:col>2</xdr:col>
      <xdr:colOff>5304</xdr:colOff>
      <xdr:row>2</xdr:row>
      <xdr:rowOff>973116</xdr:rowOff>
    </xdr:to>
    <xdr:pic>
      <xdr:nvPicPr>
        <xdr:cNvPr id="28" name="图片 3">
          <a:extLst>
            <a:ext uri="{FF2B5EF4-FFF2-40B4-BE49-F238E27FC236}">
              <a16:creationId xmlns="" xmlns:a16="http://schemas.microsoft.com/office/drawing/2014/main" id="{C6FED423-3C8E-4E9E-903A-748DDB7EE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3677" y="14416190"/>
          <a:ext cx="1884327" cy="7587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26%20Halloween%20and%20Harvest%20BA%20POE%20Quote%20-%2020260313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2230092\AppData\Local\Microsoft\Windows\INetCache\Content.Outlook\M8FGDJXM\LIS_Jie%20Rui_Sept%20OTB%20(xf%207.21.2023)_2023.5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TEMPLATE\CONS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MISSES\801\ZELLERS\F97\F7-1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TRACKING\WENDY\APPROV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Q1"/>
      <sheetName val="Spec Shee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3.12"/>
      <sheetName val="Commitment"/>
      <sheetName val="Item"/>
      <sheetName val="Sunny 3.20"/>
      <sheetName val="Debi 3.3"/>
      <sheetName val="2025 Order"/>
      <sheetName val="Sunny 12.24"/>
      <sheetName val="Sunny 12.17"/>
      <sheetName val="ValueSelect"/>
      <sheetName val="Data"/>
    </sheetNames>
    <sheetDataSet>
      <sheetData sheetId="0"/>
      <sheetData sheetId="1"/>
      <sheetData sheetId="2"/>
      <sheetData sheetId="3">
        <row r="29">
          <cell r="Q29">
            <v>1.95</v>
          </cell>
        </row>
        <row r="30">
          <cell r="Q30">
            <v>2.0499999999999998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Mapping"/>
      <sheetName val="COO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"/>
      <sheetName val="LISTS"/>
      <sheetName val="PORT LIST &amp; CONTAINER INFO"/>
      <sheetName val="Dry Regular Container Rates"/>
      <sheetName val="Refrigerated Container Rates"/>
      <sheetName val="BUYERS"/>
      <sheetName val="VENDOR MOA LIST"/>
      <sheetName val="VENDOR MOA PIVOT"/>
      <sheetName val="LIS_Jie Rui_Sept OTB (xf 7.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Info"/>
      <sheetName val="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Costs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3"/>
  <sheetViews>
    <sheetView tabSelected="1" topLeftCell="AE1" zoomScale="62" zoomScaleNormal="62" workbookViewId="0">
      <selection activeCell="AY19" sqref="AX19:AY19"/>
    </sheetView>
  </sheetViews>
  <sheetFormatPr defaultColWidth="9.140625" defaultRowHeight="15" x14ac:dyDescent="0.25"/>
  <cols>
    <col min="1" max="1" width="10.140625" style="1" customWidth="1"/>
    <col min="2" max="2" width="28.140625" style="2" customWidth="1"/>
    <col min="3" max="3" width="10.5703125" style="2" customWidth="1"/>
    <col min="4" max="4" width="13.7109375" style="2" customWidth="1"/>
    <col min="5" max="5" width="14.85546875" style="2" customWidth="1"/>
    <col min="6" max="6" width="13.85546875" style="2" customWidth="1"/>
    <col min="7" max="8" width="15.85546875" style="2" customWidth="1"/>
    <col min="9" max="9" width="13.42578125" style="2" customWidth="1"/>
    <col min="10" max="10" width="11.140625" style="2" customWidth="1"/>
    <col min="11" max="11" width="14.85546875" style="4" customWidth="1"/>
    <col min="12" max="12" width="16.5703125" style="2" customWidth="1"/>
    <col min="13" max="13" width="15.42578125" style="2" customWidth="1"/>
    <col min="14" max="14" width="6.140625" style="2" customWidth="1"/>
    <col min="15" max="15" width="8.5703125" style="2" customWidth="1"/>
    <col min="16" max="16" width="13.5703125" style="2" customWidth="1"/>
    <col min="17" max="17" width="14.42578125" style="2" customWidth="1"/>
    <col min="18" max="18" width="8.85546875" style="2" customWidth="1"/>
    <col min="19" max="19" width="8.5703125" style="6" customWidth="1"/>
    <col min="20" max="21" width="9.42578125" style="2" customWidth="1"/>
    <col min="22" max="22" width="8.140625" style="69" customWidth="1"/>
    <col min="23" max="23" width="8.7109375" style="69" customWidth="1"/>
    <col min="24" max="27" width="8.5703125" style="69" customWidth="1"/>
    <col min="28" max="28" width="8.140625" style="69" customWidth="1"/>
    <col min="29" max="29" width="8.7109375" style="69" customWidth="1"/>
    <col min="30" max="30" width="7.140625" style="69" customWidth="1"/>
    <col min="31" max="31" width="9" style="70" customWidth="1"/>
    <col min="32" max="32" width="6.28515625" style="71" customWidth="1"/>
    <col min="33" max="33" width="10" style="72" customWidth="1"/>
    <col min="34" max="34" width="10" style="70" customWidth="1"/>
    <col min="35" max="35" width="9.85546875" style="71" customWidth="1"/>
    <col min="36" max="36" width="11.5703125" style="2" customWidth="1"/>
    <col min="37" max="37" width="8.85546875" style="6" customWidth="1"/>
    <col min="38" max="38" width="15.28515625" style="2" customWidth="1"/>
    <col min="39" max="39" width="8.42578125" style="5" customWidth="1"/>
    <col min="40" max="40" width="9" style="6" customWidth="1"/>
    <col min="41" max="41" width="8.42578125" style="6" customWidth="1"/>
    <col min="42" max="42" width="7.85546875" style="5" customWidth="1"/>
    <col min="43" max="43" width="10.5703125" style="6" customWidth="1"/>
    <col min="44" max="44" width="8.140625" style="5" customWidth="1"/>
    <col min="45" max="46" width="9.28515625" style="6" customWidth="1"/>
    <col min="47" max="47" width="11.5703125" style="5" customWidth="1"/>
    <col min="48" max="48" width="11.5703125" style="6" customWidth="1"/>
    <col min="49" max="49" width="12" style="6" customWidth="1"/>
    <col min="50" max="50" width="10.7109375" style="6" customWidth="1"/>
    <col min="51" max="51" width="11.85546875" style="6" customWidth="1"/>
    <col min="52" max="52" width="12.140625" style="6" customWidth="1"/>
    <col min="53" max="53" width="9.140625" style="2" customWidth="1"/>
    <col min="54" max="54" width="9.140625" style="2"/>
    <col min="55" max="55" width="10.140625" style="6" customWidth="1"/>
    <col min="56" max="56" width="9.140625" style="7"/>
    <col min="57" max="57" width="13.85546875" style="6" customWidth="1"/>
    <col min="58" max="58" width="13.42578125" style="6" customWidth="1"/>
    <col min="59" max="59" width="11.85546875" style="6" customWidth="1"/>
    <col min="60" max="62" width="9.140625" style="2"/>
    <col min="63" max="63" width="15.85546875" style="2" customWidth="1"/>
    <col min="64" max="64" width="11.85546875" style="2" customWidth="1"/>
    <col min="65" max="65" width="10.5703125" style="2" customWidth="1"/>
    <col min="66" max="16384" width="9.140625" style="2"/>
  </cols>
  <sheetData>
    <row r="1" spans="1:65" s="3" customFormat="1" ht="68.099999999999994" customHeight="1" thickBot="1" x14ac:dyDescent="0.3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8" t="s">
        <v>20</v>
      </c>
      <c r="V1" s="16" t="s">
        <v>21</v>
      </c>
      <c r="W1" s="16" t="s">
        <v>22</v>
      </c>
      <c r="X1" s="16" t="s">
        <v>23</v>
      </c>
      <c r="Y1" s="17" t="s">
        <v>24</v>
      </c>
      <c r="Z1" s="17" t="s">
        <v>25</v>
      </c>
      <c r="AA1" s="18" t="s">
        <v>26</v>
      </c>
      <c r="AB1" s="16" t="s">
        <v>27</v>
      </c>
      <c r="AC1" s="16" t="s">
        <v>28</v>
      </c>
      <c r="AD1" s="16" t="s">
        <v>29</v>
      </c>
      <c r="AE1" s="19" t="s">
        <v>30</v>
      </c>
      <c r="AF1" s="20" t="s">
        <v>31</v>
      </c>
      <c r="AG1" s="21" t="s">
        <v>32</v>
      </c>
      <c r="AH1" s="22" t="s">
        <v>33</v>
      </c>
      <c r="AI1" s="23" t="s">
        <v>34</v>
      </c>
      <c r="AJ1" s="8" t="s">
        <v>35</v>
      </c>
      <c r="AK1" s="24" t="s">
        <v>36</v>
      </c>
      <c r="AL1" s="8" t="s">
        <v>37</v>
      </c>
      <c r="AM1" s="25" t="s">
        <v>38</v>
      </c>
      <c r="AN1" s="26" t="s">
        <v>39</v>
      </c>
      <c r="AO1" s="24" t="s">
        <v>40</v>
      </c>
      <c r="AP1" s="25" t="s">
        <v>41</v>
      </c>
      <c r="AQ1" s="24" t="s">
        <v>42</v>
      </c>
      <c r="AR1" s="25" t="s">
        <v>43</v>
      </c>
      <c r="AS1" s="24" t="s">
        <v>44</v>
      </c>
      <c r="AT1" s="27" t="s">
        <v>45</v>
      </c>
      <c r="AU1" s="25" t="s">
        <v>46</v>
      </c>
      <c r="AV1" s="24" t="s">
        <v>47</v>
      </c>
      <c r="AW1" s="24" t="s">
        <v>48</v>
      </c>
      <c r="AX1" s="28" t="s">
        <v>49</v>
      </c>
      <c r="AY1" s="29" t="s">
        <v>50</v>
      </c>
      <c r="AZ1" s="30" t="s">
        <v>51</v>
      </c>
      <c r="BA1" s="31" t="s">
        <v>52</v>
      </c>
      <c r="BB1" s="29" t="s">
        <v>53</v>
      </c>
      <c r="BC1" s="32" t="s">
        <v>54</v>
      </c>
      <c r="BD1" s="12" t="s">
        <v>55</v>
      </c>
      <c r="BE1" s="24" t="s">
        <v>56</v>
      </c>
      <c r="BF1" s="24" t="s">
        <v>57</v>
      </c>
      <c r="BG1" s="24" t="s">
        <v>58</v>
      </c>
      <c r="BH1" s="33" t="s">
        <v>59</v>
      </c>
      <c r="BI1" s="34" t="s">
        <v>60</v>
      </c>
      <c r="BJ1" s="34" t="s">
        <v>61</v>
      </c>
      <c r="BK1" s="34" t="s">
        <v>62</v>
      </c>
      <c r="BL1" s="34" t="s">
        <v>63</v>
      </c>
      <c r="BM1" s="34" t="s">
        <v>64</v>
      </c>
    </row>
    <row r="2" spans="1:65" s="55" customFormat="1" ht="91.5" customHeight="1" thickBot="1" x14ac:dyDescent="0.3">
      <c r="A2" s="35"/>
      <c r="B2" s="60"/>
      <c r="C2" s="53"/>
      <c r="D2" s="36"/>
      <c r="E2" s="53"/>
      <c r="F2" s="36" t="s">
        <v>65</v>
      </c>
      <c r="G2" s="61" t="s">
        <v>76</v>
      </c>
      <c r="H2" s="62" t="s">
        <v>77</v>
      </c>
      <c r="I2" s="62" t="s">
        <v>89</v>
      </c>
      <c r="J2" s="63" t="s">
        <v>78</v>
      </c>
      <c r="K2" s="37" t="s">
        <v>67</v>
      </c>
      <c r="L2" s="61" t="s">
        <v>79</v>
      </c>
      <c r="M2" s="38" t="s">
        <v>80</v>
      </c>
      <c r="N2" s="39"/>
      <c r="O2" s="39"/>
      <c r="P2" s="64" t="s">
        <v>81</v>
      </c>
      <c r="Q2" s="64"/>
      <c r="R2" s="38"/>
      <c r="S2" s="65">
        <f>'[14]Sunny 3.20'!Q29</f>
        <v>1.95</v>
      </c>
      <c r="T2" s="36" t="s">
        <v>68</v>
      </c>
      <c r="U2" s="36" t="s">
        <v>82</v>
      </c>
      <c r="V2" s="56">
        <v>26</v>
      </c>
      <c r="W2" s="56">
        <v>13.5</v>
      </c>
      <c r="X2" s="56">
        <v>44</v>
      </c>
      <c r="Y2" s="57">
        <v>1</v>
      </c>
      <c r="Z2" s="56">
        <f t="shared" ref="Z2" si="0">SUM(Y2:Y3)</f>
        <v>2</v>
      </c>
      <c r="AA2" s="66" t="s">
        <v>75</v>
      </c>
      <c r="AB2" s="56">
        <v>26</v>
      </c>
      <c r="AC2" s="56">
        <v>13.5</v>
      </c>
      <c r="AD2" s="56">
        <v>44</v>
      </c>
      <c r="AE2" s="53">
        <v>5</v>
      </c>
      <c r="AF2" s="58">
        <v>4</v>
      </c>
      <c r="AG2" s="40">
        <v>1.5443999999999999E-2</v>
      </c>
      <c r="AH2" s="41">
        <v>63</v>
      </c>
      <c r="AI2" s="42">
        <v>8158.5081585081589</v>
      </c>
      <c r="AJ2" s="43">
        <v>2250</v>
      </c>
      <c r="AK2" s="44">
        <f t="shared" ref="AK2:AK3" si="1">IF(ISERROR(AJ2/AI2),"",AJ2/AI2)</f>
        <v>0.2757857142857143</v>
      </c>
      <c r="AL2" s="45" t="s">
        <v>69</v>
      </c>
      <c r="AM2" s="46">
        <f t="shared" ref="AM2:AM3" si="2">1.8%+10%</f>
        <v>0.11800000000000001</v>
      </c>
      <c r="AN2" s="44">
        <f t="shared" ref="AN2:AN3" si="3">IF(ISERROR(S2*AM2),"",S2*AM2)</f>
        <v>0.2301</v>
      </c>
      <c r="AO2" s="44">
        <f t="shared" ref="AO2:AO3" si="4">IF(ISERROR(S2+AK2+AN2),"",S2+AK2+AN2)</f>
        <v>2.4558857142857144</v>
      </c>
      <c r="AP2" s="47">
        <v>0.01</v>
      </c>
      <c r="AQ2" s="44">
        <f t="shared" ref="AQ2:AQ3" si="5">IF(ISERROR(AZ2*AP2),"",AZ2*AP2)</f>
        <v>3.4500000000000003E-2</v>
      </c>
      <c r="AR2" s="47">
        <v>0</v>
      </c>
      <c r="AS2" s="44">
        <f t="shared" ref="AS2:AS3" si="6">IF(ISERROR(AZ2*AR2),"",AZ2*AR2)</f>
        <v>0</v>
      </c>
      <c r="AT2" s="48">
        <v>0</v>
      </c>
      <c r="AU2" s="47">
        <v>0</v>
      </c>
      <c r="AV2" s="44">
        <f t="shared" ref="AV2:AV3" si="7">IF(ISERROR(AZ2*AU2),"",AZ2*AU2)</f>
        <v>0</v>
      </c>
      <c r="AW2" s="44">
        <f t="shared" ref="AW2:AW3" si="8">IF(ISERROR(AQ2+AS2+AV2),"",AQ2+AS2+AV2)</f>
        <v>3.4500000000000003E-2</v>
      </c>
      <c r="AX2" s="44">
        <f t="shared" ref="AX2:AX3" si="9">IF(ISERROR(AO2+AW2),"",AO2+AW2)</f>
        <v>2.4903857142857144</v>
      </c>
      <c r="AY2" s="49">
        <f t="shared" ref="AY2:AY3" si="10">IF(ISERROR((AZ2-AX2)/AZ2),"",(AZ2-AX2)/AZ2)</f>
        <v>0.27814906832298136</v>
      </c>
      <c r="AZ2" s="67">
        <v>3.45</v>
      </c>
      <c r="BA2" s="50">
        <v>8.99</v>
      </c>
      <c r="BB2" s="49">
        <f>IF(ISERROR((BA2-AZ2)/BA2),"",(BA2-AZ2)/BA2)</f>
        <v>0.61624026696329248</v>
      </c>
      <c r="BC2" s="51"/>
      <c r="BD2" s="59">
        <v>1300</v>
      </c>
      <c r="BE2" s="44">
        <f>IF(ISERROR(AX2*BD2),"",AX2*BD2)</f>
        <v>3237.5014285714287</v>
      </c>
      <c r="BF2" s="44">
        <f>IF(ISERROR(AZ2*BD2),"",AZ2*BD2)</f>
        <v>4485</v>
      </c>
      <c r="BG2" s="44">
        <f t="shared" ref="BG2:BG3" si="11">IF(ISERROR(BA2*BD2),"",BA2*BD2)</f>
        <v>11687</v>
      </c>
      <c r="BH2" s="52">
        <v>20.079999999999998</v>
      </c>
      <c r="BI2" s="39"/>
      <c r="BJ2" s="39"/>
      <c r="BK2" s="36" t="s">
        <v>70</v>
      </c>
      <c r="BL2" s="36" t="s">
        <v>71</v>
      </c>
      <c r="BM2" s="36" t="s">
        <v>73</v>
      </c>
    </row>
    <row r="3" spans="1:65" s="55" customFormat="1" ht="91.5" customHeight="1" thickBot="1" x14ac:dyDescent="0.3">
      <c r="A3" s="35"/>
      <c r="B3" s="60"/>
      <c r="C3" s="53"/>
      <c r="D3" s="36"/>
      <c r="E3" s="53"/>
      <c r="F3" s="36" t="s">
        <v>65</v>
      </c>
      <c r="G3" s="68" t="s">
        <v>83</v>
      </c>
      <c r="H3" s="62" t="s">
        <v>84</v>
      </c>
      <c r="I3" s="62" t="s">
        <v>88</v>
      </c>
      <c r="J3" s="63" t="s">
        <v>66</v>
      </c>
      <c r="K3" s="37" t="s">
        <v>67</v>
      </c>
      <c r="L3" s="61" t="s">
        <v>85</v>
      </c>
      <c r="M3" s="38" t="s">
        <v>72</v>
      </c>
      <c r="N3" s="39"/>
      <c r="O3" s="39"/>
      <c r="P3" s="64" t="s">
        <v>86</v>
      </c>
      <c r="Q3" s="64"/>
      <c r="R3" s="38"/>
      <c r="S3" s="65">
        <f>'[14]Sunny 3.20'!Q30</f>
        <v>2.0499999999999998</v>
      </c>
      <c r="T3" s="36" t="s">
        <v>68</v>
      </c>
      <c r="U3" s="36" t="s">
        <v>87</v>
      </c>
      <c r="V3" s="56">
        <v>26</v>
      </c>
      <c r="W3" s="56">
        <v>13.5</v>
      </c>
      <c r="X3" s="56">
        <v>44</v>
      </c>
      <c r="Y3" s="54">
        <v>1</v>
      </c>
      <c r="Z3" s="56">
        <f>SUM(Y3:Y3)</f>
        <v>1</v>
      </c>
      <c r="AA3" s="66" t="s">
        <v>75</v>
      </c>
      <c r="AB3" s="58">
        <v>26</v>
      </c>
      <c r="AC3" s="58">
        <v>13.5</v>
      </c>
      <c r="AD3" s="58">
        <v>44</v>
      </c>
      <c r="AE3" s="53">
        <v>5</v>
      </c>
      <c r="AF3" s="58">
        <v>4</v>
      </c>
      <c r="AG3" s="40">
        <v>1.5443999999999999E-2</v>
      </c>
      <c r="AH3" s="41">
        <v>63</v>
      </c>
      <c r="AI3" s="42">
        <v>8158.5081585081589</v>
      </c>
      <c r="AJ3" s="43">
        <v>2250</v>
      </c>
      <c r="AK3" s="44">
        <f t="shared" si="1"/>
        <v>0.2757857142857143</v>
      </c>
      <c r="AL3" s="45" t="s">
        <v>69</v>
      </c>
      <c r="AM3" s="46">
        <f t="shared" si="2"/>
        <v>0.11800000000000001</v>
      </c>
      <c r="AN3" s="44">
        <f t="shared" si="3"/>
        <v>0.2419</v>
      </c>
      <c r="AO3" s="44">
        <f t="shared" si="4"/>
        <v>2.5676857142857141</v>
      </c>
      <c r="AP3" s="47">
        <v>0.01</v>
      </c>
      <c r="AQ3" s="44">
        <f t="shared" si="5"/>
        <v>3.4500000000000003E-2</v>
      </c>
      <c r="AR3" s="47">
        <v>0</v>
      </c>
      <c r="AS3" s="44">
        <f t="shared" si="6"/>
        <v>0</v>
      </c>
      <c r="AT3" s="48">
        <v>0</v>
      </c>
      <c r="AU3" s="47">
        <v>0</v>
      </c>
      <c r="AV3" s="44">
        <f t="shared" si="7"/>
        <v>0</v>
      </c>
      <c r="AW3" s="44">
        <f t="shared" si="8"/>
        <v>3.4500000000000003E-2</v>
      </c>
      <c r="AX3" s="44">
        <f t="shared" si="9"/>
        <v>2.6021857142857141</v>
      </c>
      <c r="AY3" s="49">
        <f t="shared" si="10"/>
        <v>0.24574327122153219</v>
      </c>
      <c r="AZ3" s="67">
        <v>3.45</v>
      </c>
      <c r="BA3" s="50">
        <v>8.99</v>
      </c>
      <c r="BB3" s="49">
        <f>IF(ISERROR((BA3-AZ3)/BA3),"",(BA3-AZ3)/BA3)</f>
        <v>0.61624026696329248</v>
      </c>
      <c r="BC3" s="51"/>
      <c r="BD3" s="59">
        <v>1300</v>
      </c>
      <c r="BE3" s="44">
        <f>IF(ISERROR(AX3*BD3),"",AX3*BD3)</f>
        <v>3382.8414285714284</v>
      </c>
      <c r="BF3" s="44">
        <f>IF(ISERROR(AZ3*BD3),"",AZ3*BD3)</f>
        <v>4485</v>
      </c>
      <c r="BG3" s="44">
        <f t="shared" si="11"/>
        <v>11687</v>
      </c>
      <c r="BH3" s="52">
        <v>20.079999999999998</v>
      </c>
      <c r="BI3" s="39"/>
      <c r="BJ3" s="39"/>
      <c r="BK3" s="36" t="s">
        <v>70</v>
      </c>
      <c r="BL3" s="36" t="s">
        <v>71</v>
      </c>
      <c r="BM3" s="36" t="s">
        <v>74</v>
      </c>
    </row>
  </sheetData>
  <sheetProtection insertRows="0" deleteRows="0" sort="0"/>
  <protectedRanges>
    <protectedRange sqref="A4:J202 A2:A3 M2:N202 R2:S3 AG2:AI3 AK2:AK3 AN2:AY3 BB2:BB3 BH2:BH3 L4:L202 P4:AZ202" name="Range1"/>
    <protectedRange sqref="AJ2:AJ3" name="Range1_3"/>
    <protectedRange sqref="AL2:AM3" name="Range1_4"/>
    <protectedRange sqref="BA2:BA3" name="Range1_5"/>
    <protectedRange sqref="K4:K229" name="Range1_1"/>
    <protectedRange sqref="BC2:BC224" name="Range1_7"/>
    <protectedRange sqref="O2:O224" name="Range1_8"/>
    <protectedRange sqref="F2:F3 D2:D3" name="Range1_9"/>
    <protectedRange sqref="AB2:AD2 V2:X3" name="Range1_11_1"/>
    <protectedRange sqref="G2:G3" name="Range1_1_1"/>
    <protectedRange sqref="H3" name="Range1_1_2"/>
    <protectedRange sqref="I3" name="Range1_1_3"/>
    <protectedRange sqref="J2:J3" name="Range1_1_4"/>
    <protectedRange sqref="L2" name="Range1_1_5"/>
    <protectedRange sqref="L3" name="Range1_1_1_1"/>
  </protectedRanges>
  <phoneticPr fontId="3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[14]ValueSelect!#REF!</xm:f>
          </x14:formula1>
          <xm:sqref>BM2:BM3 BK2:BK3 D2:F3</xm:sqref>
        </x14:dataValidation>
        <x14:dataValidation type="list" allowBlank="1" showInputMessage="1" showErrorMessage="1">
          <x14:formula1>
            <xm:f>[14]Data!#REF!</xm:f>
          </x14:formula1>
          <xm:sqref>BL2:BL3 T2:T3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2026-03-23T03:05:15Z</dcterms:created>
  <dcterms:modified xsi:type="dcterms:W3CDTF">2026-03-23T03:19:40Z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65" linkTarget="PROP_65">
    <vt:lpwstr>#REF!</vt:lpwstr>
  </property>
</Properties>
</file>