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EEC Order" sheetId="17" r:id="rId3"/>
    <sheet name="Internal Commitment" sheetId="16" r:id="rId4"/>
    <sheet name="CHN 01-30-2026" sheetId="14" r:id="rId5"/>
    <sheet name="ValueSelect" sheetId="4" r:id="rId6"/>
    <sheet name="Data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6" hidden="1">Data!$A$1:$T$14</definedName>
    <definedName name="_xlnm._FilterDatabase" localSheetId="5" hidden="1">ValueSelect!$D$1:$K$296</definedName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randed">[1]Lists!$F$6:$F$38</definedName>
    <definedName name="CATEGORY" localSheetId="4">[2]Sheet1!$DW$2:$DW$3</definedName>
    <definedName name="CATEGORY" localSheetId="3">[2]Sheet1!$DW$2:$DW$3</definedName>
    <definedName name="CATEGORY">[3]Sheet1!$DW$2:$DW$3</definedName>
    <definedName name="color">[1]Lists!$J$6:$J$29</definedName>
    <definedName name="colour" localSheetId="4">[2]Sheet1!$EH$2:$EH$3</definedName>
    <definedName name="colour" localSheetId="3">[2]Sheet1!$EH$2:$EH$3</definedName>
    <definedName name="colour">[3]Sheet1!$EH$2:$EH$3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own_Comforters">#REF!</definedName>
    <definedName name="Duvet_Covers">#REF!</definedName>
    <definedName name="Electrics">#REF!</definedName>
    <definedName name="foam" localSheetId="4">[2]Sheet1!$EC$2:$EC$3</definedName>
    <definedName name="foam" localSheetId="3">[2]Sheet1!$EC$2:$EC$3</definedName>
    <definedName name="foam">[3]Sheet1!$EC$2:$EC$3</definedName>
    <definedName name="Home_Décor">#REF!</definedName>
    <definedName name="Home_Décor.">#REF!</definedName>
    <definedName name="INITIALBUY">'[4]X-LIST'!$G$2:$G$7</definedName>
    <definedName name="KD" localSheetId="4">[2]Sheet1!$DS$2:$DS$2</definedName>
    <definedName name="KD" localSheetId="3">[2]Sheet1!$DS$2:$DS$2</definedName>
    <definedName name="KD">[3]Sheet1!$DS$2:$DS$2</definedName>
    <definedName name="Kids_Bath">#REF!</definedName>
    <definedName name="Kids_or_Teen">#REF!</definedName>
    <definedName name="LIFESTYLE">'[4]X-LIST'!$C$2:$C$7</definedName>
    <definedName name="Lighting_or_Candleholders">#REF!</definedName>
    <definedName name="M" localSheetId="4">[2]Sheet1!$EA$2:$EA$3</definedName>
    <definedName name="M" localSheetId="3">[2]Sheet1!$EA$2:$EA$3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 localSheetId="4">[2]Sheet1!$EE$2:$EE$3</definedName>
    <definedName name="PACK" localSheetId="3">[2]Sheet1!$EE$2:$EE$3</definedName>
    <definedName name="PACK">[3]Sheet1!$EE$2:$EE$3</definedName>
    <definedName name="Pet_Care">#REF!</definedName>
    <definedName name="Pillow_Shams">#REF!</definedName>
    <definedName name="Pillowcases">#REF!</definedName>
    <definedName name="PORT_IFF" localSheetId="4">[5]a!$A$10:$B$35</definedName>
    <definedName name="PORT_IFF" localSheetId="3">[5]a!$A$10:$B$35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 localSheetId="4">[2]Sheet1!$EF$2:$EF$3</definedName>
    <definedName name="UNIT" localSheetId="3">[2]Sheet1!$EF$2:$EF$3</definedName>
    <definedName name="UNIT">[3]Sheet1!$EF$2:$EF$3</definedName>
    <definedName name="vlook">#REF!</definedName>
    <definedName name="Window_Treatments_Hardware_Accessories">#REF!</definedName>
    <definedName name="Window_Treatments_Hardware_Accessories.">#REF!</definedName>
    <definedName name="wood" localSheetId="4">[2]Sheet1!$EG$2:$EG$3</definedName>
    <definedName name="wood" localSheetId="3">[2]Sheet1!$EG$2:$EG$3</definedName>
    <definedName name="wood">[3]Sheet1!$EG$2:$EG$3</definedName>
    <definedName name="World1">[1]Lists!$H$6:$H$29</definedName>
    <definedName name="YN">'[6]Page 1 Sales and Forecast'!$AA$2:$AA$3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4" l="1"/>
  <c r="K11" i="14"/>
  <c r="L10" i="14"/>
  <c r="K10" i="14"/>
  <c r="L9" i="14"/>
  <c r="K9" i="14"/>
  <c r="L8" i="14"/>
  <c r="K8" i="14"/>
  <c r="AJ9" i="16"/>
  <c r="AI9" i="16"/>
  <c r="AH9" i="16"/>
  <c r="AG9" i="16"/>
  <c r="AF9" i="16"/>
  <c r="AJ8" i="16"/>
  <c r="AH8" i="16"/>
  <c r="AG8" i="16"/>
  <c r="AE8" i="16"/>
  <c r="AB8" i="16"/>
  <c r="AA8" i="16"/>
  <c r="Z8" i="16"/>
  <c r="Y8" i="16"/>
  <c r="X8" i="16"/>
  <c r="W8" i="16"/>
  <c r="V8" i="16"/>
  <c r="T8" i="16"/>
  <c r="S8" i="16"/>
  <c r="P8" i="16"/>
  <c r="O8" i="16"/>
  <c r="N8" i="16"/>
  <c r="M8" i="16"/>
  <c r="H8" i="16"/>
  <c r="AJ7" i="16"/>
  <c r="AH7" i="16"/>
  <c r="AG7" i="16"/>
  <c r="AE7" i="16"/>
  <c r="AB7" i="16"/>
  <c r="AA7" i="16"/>
  <c r="Z7" i="16"/>
  <c r="Y7" i="16"/>
  <c r="X7" i="16"/>
  <c r="W7" i="16"/>
  <c r="V7" i="16"/>
  <c r="T7" i="16"/>
  <c r="S7" i="16"/>
  <c r="P7" i="16"/>
  <c r="O7" i="16"/>
  <c r="N7" i="16"/>
  <c r="M7" i="16"/>
  <c r="H7" i="16"/>
  <c r="G7" i="16"/>
  <c r="A7" i="16"/>
  <c r="D11" i="2"/>
  <c r="D3" i="2"/>
  <c r="BD18" i="5" l="1"/>
  <c r="D8" i="2" s="1"/>
  <c r="BC18" i="5" l="1"/>
  <c r="D9" i="2" s="1"/>
  <c r="D14" i="2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P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T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<sst xmlns="http://schemas.openxmlformats.org/spreadsheetml/2006/main" count="1098" uniqueCount="812">
  <si>
    <t xml:space="preserve">                                                                                  2026 SHET Commitment Sheet</t>
  </si>
  <si>
    <t xml:space="preserve"> </t>
  </si>
  <si>
    <t>Division</t>
  </si>
  <si>
    <t>SHET</t>
  </si>
  <si>
    <t>Program Name</t>
  </si>
  <si>
    <t>Order Type</t>
  </si>
  <si>
    <t>Non-Replenishment</t>
  </si>
  <si>
    <t>PDPM</t>
  </si>
  <si>
    <t>Patrick Li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</si>
  <si>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</si>
  <si>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</si>
  <si>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</si>
  <si>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</si>
  <si>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</si>
  <si>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</si>
  <si>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</si>
  <si>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</si>
  <si>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</si>
  <si>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Costco Canada</t>
  </si>
  <si>
    <t>Pattern/Features</t>
  </si>
  <si>
    <t>Order Process</t>
  </si>
  <si>
    <t>Direct Import</t>
  </si>
  <si>
    <t>UCCPM</t>
  </si>
  <si>
    <t>Sarah Chen</t>
  </si>
  <si>
    <t>Rollout/Replenishment</t>
  </si>
  <si>
    <t>FOB CA Price Quote</t>
  </si>
  <si>
    <t>FOB GA Price Quote</t>
  </si>
  <si>
    <t>FOB CA/GA Price Quote</t>
  </si>
  <si>
    <t>Master Customer</t>
  </si>
  <si>
    <t>Costco</t>
  </si>
  <si>
    <t>Year</t>
  </si>
  <si>
    <t>Ship To Location</t>
  </si>
  <si>
    <t>Consolidator</t>
  </si>
  <si>
    <t>Responsible Party</t>
  </si>
  <si>
    <t>PM</t>
  </si>
  <si>
    <t>Brand</t>
  </si>
  <si>
    <t>BeautySleep</t>
  </si>
  <si>
    <t>Season</t>
  </si>
  <si>
    <t>Country of Origin</t>
  </si>
  <si>
    <t>China</t>
  </si>
  <si>
    <t>Factory Control</t>
  </si>
  <si>
    <t>Domestic: Port</t>
  </si>
  <si>
    <t>Domestic: Warehouse</t>
  </si>
  <si>
    <t>Drop-Ship</t>
  </si>
  <si>
    <t>Licensor</t>
  </si>
  <si>
    <t>Beautyrest Sleep 4%</t>
  </si>
  <si>
    <t>Main Product Category</t>
  </si>
  <si>
    <t>SHEET/SHEET SET</t>
  </si>
  <si>
    <t>Overseas Production Team</t>
  </si>
  <si>
    <t>Bang--1</t>
  </si>
  <si>
    <t>Vendor Name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</si>
  <si>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</si>
  <si>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</si>
  <si>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</si>
  <si>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</si>
  <si>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</si>
  <si>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</si>
  <si>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</si>
  <si>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</si>
  <si>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</si>
  <si>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Departure Port:</t>
  </si>
  <si>
    <t>For Ecom</t>
  </si>
  <si>
    <t>No</t>
  </si>
  <si>
    <t>Notes</t>
  </si>
  <si>
    <t>Est. Total Cost</t>
  </si>
  <si>
    <t>Port of Discharge:</t>
  </si>
  <si>
    <t>Est. Program Size</t>
  </si>
  <si>
    <t>Super Big: ≥ 500K</t>
  </si>
  <si>
    <t>Quote Sheet Template:</t>
  </si>
  <si>
    <t>2026 SHET DI</t>
  </si>
  <si>
    <t>Program Commit Date</t>
  </si>
  <si>
    <t>Customer Exclusive</t>
  </si>
  <si>
    <t>Yes</t>
  </si>
  <si>
    <t>Margin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</si>
  <si>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</si>
  <si>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</si>
  <si>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</si>
  <si>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</si>
  <si>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</si>
  <si>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</si>
  <si>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</si>
  <si>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</si>
  <si>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</si>
  <si>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</si>
  <si>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</si>
  <si>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</si>
  <si>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</si>
  <si>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</si>
  <si>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</si>
  <si>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</si>
  <si>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</si>
  <si>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</si>
  <si>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</si>
  <si>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</si>
  <si>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</si>
  <si>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</si>
  <si>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</si>
  <si>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</si>
  <si>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</si>
  <si>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</si>
  <si>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</si>
  <si>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</si>
  <si>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</si>
  <si>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</si>
  <si>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</si>
  <si>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</si>
  <si>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</si>
  <si>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</si>
  <si>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</si>
  <si>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</si>
  <si>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</si>
  <si>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</si>
  <si>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</si>
  <si>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 1.37</t>
  </si>
  <si>
    <t>LDP Cost CAD</t>
  </si>
  <si>
    <t>RTV (DA and Return) %</t>
  </si>
  <si>
    <t>RTV (DA and Return) $</t>
  </si>
  <si>
    <t>Beautyrest Royalty %</t>
  </si>
  <si>
    <t>Beautyrest Royalty $</t>
  </si>
  <si>
    <t>Royalty %</t>
  </si>
  <si>
    <t>Royalty $</t>
  </si>
  <si>
    <t>MD Allowance %</t>
  </si>
  <si>
    <t>MD Allowance $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</si>
  <si>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</si>
  <si>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</si>
  <si>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</si>
  <si>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</si>
  <si>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</si>
  <si>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</si>
  <si>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</si>
  <si>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</si>
  <si>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</si>
  <si>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</si>
  <si>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Queen:90"x106"/21"x33"(4)/60"x80"+16"</t>
  </si>
  <si>
    <t>Set</t>
  </si>
  <si>
    <t>Normal</t>
  </si>
  <si>
    <t>6302.32.0020</t>
  </si>
  <si>
    <t>King:108"x106"/21"x42"(4)/78"x80"+16"</t>
  </si>
  <si>
    <t>JLA HOME Price Quote Sheet</t>
  </si>
  <si>
    <t>Customer Name</t>
  </si>
  <si>
    <t>Quote Date</t>
  </si>
  <si>
    <t xml:space="preserve">Fabrication </t>
  </si>
  <si>
    <t>Size / Spec.</t>
  </si>
  <si>
    <t>Item</t>
  </si>
  <si>
    <t>F.O.B Cost $</t>
  </si>
  <si>
    <t xml:space="preserve">Carton size </t>
  </si>
  <si>
    <t>Total units per carton</t>
  </si>
  <si>
    <t>Cubic Meter/ per item</t>
  </si>
  <si>
    <t>Total units per 40' Cnt</t>
  </si>
  <si>
    <t>40' Freight</t>
  </si>
  <si>
    <t>Freight cost per item $</t>
  </si>
  <si>
    <t>HS number</t>
  </si>
  <si>
    <t>Duty rate</t>
  </si>
  <si>
    <t>Duty cost per item$</t>
  </si>
  <si>
    <t>Exchange Rate</t>
  </si>
  <si>
    <t>Load (AD,DA, Agent fee, Commission, Storage...)</t>
  </si>
  <si>
    <t>Total load $</t>
  </si>
  <si>
    <t>DI Cost  with load $</t>
  </si>
  <si>
    <t>JLA DI Net Price in USD</t>
  </si>
  <si>
    <t>Marketing Fund</t>
  </si>
  <si>
    <t>JLA DI Net Price in USD Plus Marketing Fund</t>
  </si>
  <si>
    <t>Total Units</t>
  </si>
  <si>
    <t>Total Costs</t>
  </si>
  <si>
    <t>Total PO Prices</t>
  </si>
  <si>
    <t>RTV (DA and Return)</t>
  </si>
  <si>
    <t>Beautyrest Royalty</t>
  </si>
  <si>
    <t>MD Allowance</t>
  </si>
  <si>
    <t>L (cm)</t>
  </si>
  <si>
    <t>W (cm)</t>
  </si>
  <si>
    <t xml:space="preserve"> H (cm)</t>
  </si>
  <si>
    <t>Beautyrest Sleep Brand -- 120gsm Printed Microfiber Twill Sheet Set</t>
  </si>
  <si>
    <t>HRJ</t>
  </si>
  <si>
    <t>120gsm Microfiber Sheet, Twill Weave, 1" elastic, Self fabric bag packaging</t>
  </si>
  <si>
    <t>100% Polyester</t>
  </si>
  <si>
    <t>Costco CA</t>
  </si>
  <si>
    <t>Quote date</t>
  </si>
  <si>
    <t>Project Name</t>
  </si>
  <si>
    <t>Quote by</t>
  </si>
  <si>
    <t>Jia xiaoyan</t>
  </si>
  <si>
    <t>Sample #, Factory name</t>
  </si>
  <si>
    <t xml:space="preserve">Lead time, MOQ </t>
  </si>
  <si>
    <t xml:space="preserve">Feight </t>
  </si>
  <si>
    <t xml:space="preserve">Picture </t>
  </si>
  <si>
    <t>Freight cost per 40'</t>
  </si>
  <si>
    <t>魔术贴布袋+腰封</t>
  </si>
  <si>
    <t>MH</t>
  </si>
  <si>
    <t>90~100 days
1000sets/color</t>
  </si>
  <si>
    <r>
      <rPr>
        <sz val="9"/>
        <rFont val="宋体"/>
        <family val="3"/>
        <charset val="134"/>
      </rPr>
      <t>六件套：枕套/床单正面4"，Z-hem；床单两侧1/2"卷边,底边1/2"卷边；枕套正反面一样.床笠一周做1"橡筋,床笠四角1/4"卷边 self fabric bag packaging</t>
    </r>
    <r>
      <rPr>
        <sz val="9"/>
        <rFont val="Arial"/>
        <family val="2"/>
      </rPr>
      <t xml:space="preserve">                           
PDQ+POD</t>
    </r>
    <r>
      <rPr>
        <sz val="9"/>
        <rFont val="宋体"/>
        <family val="3"/>
        <charset val="134"/>
      </rPr>
      <t>包装</t>
    </r>
  </si>
  <si>
    <r>
      <rPr>
        <sz val="9"/>
        <rFont val="Arial"/>
        <family val="2"/>
      </rPr>
      <t xml:space="preserve">120gsm Microfiber Sheet, Twill Weave, 1" elastic, Self fabric bag packaging  solid </t>
    </r>
    <r>
      <rPr>
        <sz val="9"/>
        <rFont val="宋体"/>
        <family val="3"/>
        <charset val="134"/>
      </rPr>
      <t xml:space="preserve">素色 </t>
    </r>
    <r>
      <rPr>
        <sz val="9"/>
        <rFont val="Arial"/>
        <family val="2"/>
      </rPr>
      <t>75Dx150D</t>
    </r>
  </si>
  <si>
    <r>
      <rPr>
        <sz val="9"/>
        <rFont val="Arial"/>
        <family val="2"/>
      </rPr>
      <t>120gsm Microfiber Sheet, Twill Weave, 1" elastic, Self fabric bag packaging  disperse printed</t>
    </r>
    <r>
      <rPr>
        <sz val="9"/>
        <color indexed="10"/>
        <rFont val="Arial"/>
        <family val="2"/>
      </rPr>
      <t xml:space="preserve"> </t>
    </r>
    <r>
      <rPr>
        <sz val="9"/>
        <color indexed="10"/>
        <rFont val="宋体"/>
        <family val="3"/>
        <charset val="134"/>
      </rPr>
      <t>分散印花</t>
    </r>
    <r>
      <rPr>
        <sz val="9"/>
        <rFont val="Arial"/>
        <family val="2"/>
      </rPr>
      <t xml:space="preserve"> 75Dx150D</t>
    </r>
  </si>
  <si>
    <r>
      <rPr>
        <sz val="11"/>
        <color indexed="10"/>
        <rFont val="宋体"/>
        <family val="3"/>
        <charset val="134"/>
      </rPr>
      <t>按照</t>
    </r>
    <r>
      <rPr>
        <sz val="11"/>
        <color indexed="10"/>
        <rFont val="Arial"/>
        <family val="2"/>
      </rPr>
      <t>22W</t>
    </r>
    <r>
      <rPr>
        <sz val="11"/>
        <color indexed="10"/>
        <rFont val="宋体"/>
        <family val="3"/>
        <charset val="134"/>
      </rPr>
      <t xml:space="preserve">套 </t>
    </r>
    <r>
      <rPr>
        <sz val="11"/>
        <color indexed="10"/>
        <rFont val="宋体"/>
        <family val="3"/>
        <charset val="134"/>
      </rPr>
      <t>报价（</t>
    </r>
    <r>
      <rPr>
        <sz val="11"/>
        <color indexed="10"/>
        <rFont val="Arial"/>
        <family val="2"/>
      </rPr>
      <t>Q</t>
    </r>
    <r>
      <rPr>
        <sz val="11"/>
        <color indexed="10"/>
        <rFont val="宋体"/>
        <family val="3"/>
        <charset val="134"/>
      </rPr>
      <t>：16</t>
    </r>
    <r>
      <rPr>
        <sz val="11"/>
        <color indexed="10"/>
        <rFont val="Arial"/>
        <family val="2"/>
      </rPr>
      <t>W+K</t>
    </r>
    <r>
      <rPr>
        <sz val="11"/>
        <color indexed="10"/>
        <rFont val="宋体"/>
        <family val="3"/>
        <charset val="134"/>
      </rPr>
      <t>：6</t>
    </r>
    <r>
      <rPr>
        <sz val="11"/>
        <color indexed="10"/>
        <rFont val="Arial"/>
        <family val="2"/>
      </rPr>
      <t>W</t>
    </r>
    <r>
      <rPr>
        <sz val="11"/>
        <color indexed="10"/>
        <rFont val="宋体"/>
        <family val="3"/>
        <charset val="134"/>
      </rPr>
      <t>）</t>
    </r>
  </si>
  <si>
    <r>
      <rPr>
        <sz val="11"/>
        <color rgb="FF0000FF"/>
        <rFont val="Arial"/>
        <family val="2"/>
      </rPr>
      <t>DI Store</t>
    </r>
    <r>
      <rPr>
        <sz val="11"/>
        <color indexed="12"/>
        <rFont val="宋体"/>
        <family val="3"/>
        <charset val="134"/>
      </rPr>
      <t>订单，需</t>
    </r>
    <r>
      <rPr>
        <sz val="11"/>
        <color indexed="12"/>
        <rFont val="Arial"/>
        <family val="2"/>
      </rPr>
      <t>Costco</t>
    </r>
    <r>
      <rPr>
        <sz val="11"/>
        <color indexed="12"/>
        <rFont val="宋体"/>
        <family val="3"/>
        <charset val="134"/>
      </rPr>
      <t>人权</t>
    </r>
    <r>
      <rPr>
        <sz val="11"/>
        <color indexed="12"/>
        <rFont val="Arial"/>
        <family val="2"/>
      </rPr>
      <t>/</t>
    </r>
    <r>
      <rPr>
        <sz val="11"/>
        <color indexed="12"/>
        <rFont val="宋体"/>
        <family val="3"/>
        <charset val="134"/>
      </rPr>
      <t>反恐</t>
    </r>
    <r>
      <rPr>
        <sz val="11"/>
        <color indexed="12"/>
        <rFont val="Arial"/>
        <family val="2"/>
      </rPr>
      <t>/</t>
    </r>
    <r>
      <rPr>
        <sz val="11"/>
        <color indexed="12"/>
        <rFont val="宋体"/>
        <family val="3"/>
        <charset val="134"/>
      </rPr>
      <t>质量验厂，一轮测试</t>
    </r>
    <r>
      <rPr>
        <sz val="11"/>
        <color indexed="12"/>
        <rFont val="Arial"/>
        <family val="2"/>
      </rPr>
      <t>+</t>
    </r>
    <r>
      <rPr>
        <sz val="11"/>
        <color indexed="12"/>
        <rFont val="宋体"/>
        <family val="3"/>
        <charset val="134"/>
      </rPr>
      <t>一轮抽样</t>
    </r>
    <r>
      <rPr>
        <sz val="11"/>
        <color indexed="12"/>
        <rFont val="Arial"/>
        <family val="2"/>
      </rPr>
      <t>+</t>
    </r>
    <r>
      <rPr>
        <sz val="11"/>
        <color indexed="12"/>
        <rFont val="宋体"/>
        <family val="3"/>
        <charset val="134"/>
      </rPr>
      <t>一轮第三方客检</t>
    </r>
  </si>
  <si>
    <r>
      <rPr>
        <sz val="11"/>
        <color rgb="FF0000FF"/>
        <rFont val="Arial"/>
        <family val="2"/>
      </rPr>
      <t>POD</t>
    </r>
    <r>
      <rPr>
        <sz val="11"/>
        <color indexed="12"/>
        <rFont val="宋体"/>
        <family val="3"/>
        <charset val="134"/>
      </rPr>
      <t>预估：</t>
    </r>
    <r>
      <rPr>
        <sz val="11"/>
        <color indexed="12"/>
        <rFont val="Arial"/>
        <family val="2"/>
      </rPr>
      <t>8</t>
    </r>
    <r>
      <rPr>
        <sz val="11"/>
        <color indexed="12"/>
        <rFont val="宋体"/>
        <family val="3"/>
        <charset val="134"/>
      </rPr>
      <t>套入一个</t>
    </r>
    <r>
      <rPr>
        <sz val="11"/>
        <color indexed="12"/>
        <rFont val="Arial"/>
        <family val="2"/>
      </rPr>
      <t>PDQ</t>
    </r>
    <r>
      <rPr>
        <sz val="11"/>
        <color indexed="12"/>
        <rFont val="宋体"/>
        <family val="3"/>
        <charset val="134"/>
      </rPr>
      <t>，一层</t>
    </r>
    <r>
      <rPr>
        <sz val="11"/>
        <color indexed="12"/>
        <rFont val="Arial"/>
        <family val="2"/>
      </rPr>
      <t>4</t>
    </r>
    <r>
      <rPr>
        <sz val="11"/>
        <color indexed="12"/>
        <rFont val="宋体"/>
        <family val="3"/>
        <charset val="134"/>
      </rPr>
      <t>个</t>
    </r>
    <r>
      <rPr>
        <sz val="11"/>
        <color indexed="12"/>
        <rFont val="Arial"/>
        <family val="2"/>
      </rPr>
      <t>PDQ</t>
    </r>
    <r>
      <rPr>
        <sz val="11"/>
        <color indexed="12"/>
        <rFont val="宋体"/>
        <family val="3"/>
        <charset val="134"/>
      </rPr>
      <t>，共</t>
    </r>
    <r>
      <rPr>
        <sz val="11"/>
        <color indexed="12"/>
        <rFont val="Arial"/>
        <family val="2"/>
      </rPr>
      <t>4</t>
    </r>
    <r>
      <rPr>
        <sz val="11"/>
        <color indexed="12"/>
        <rFont val="宋体"/>
        <family val="3"/>
        <charset val="134"/>
      </rPr>
      <t>层，</t>
    </r>
    <r>
      <rPr>
        <sz val="11"/>
        <color indexed="12"/>
        <rFont val="Arial"/>
        <family val="2"/>
      </rPr>
      <t>16</t>
    </r>
    <r>
      <rPr>
        <sz val="11"/>
        <color indexed="12"/>
        <rFont val="宋体"/>
        <family val="3"/>
        <charset val="134"/>
      </rPr>
      <t>个</t>
    </r>
    <r>
      <rPr>
        <sz val="11"/>
        <color indexed="12"/>
        <rFont val="Arial"/>
        <family val="2"/>
      </rPr>
      <t>PDQ</t>
    </r>
    <r>
      <rPr>
        <sz val="11"/>
        <color indexed="12"/>
        <rFont val="宋体"/>
        <family val="3"/>
        <charset val="134"/>
      </rPr>
      <t>，</t>
    </r>
    <r>
      <rPr>
        <sz val="11"/>
        <color indexed="12"/>
        <rFont val="Arial"/>
        <family val="2"/>
      </rPr>
      <t>128</t>
    </r>
    <r>
      <rPr>
        <sz val="11"/>
        <color indexed="12"/>
        <rFont val="宋体"/>
        <family val="3"/>
        <charset val="134"/>
      </rPr>
      <t>套装一个</t>
    </r>
    <r>
      <rPr>
        <sz val="11"/>
        <color indexed="12"/>
        <rFont val="Arial"/>
        <family val="2"/>
      </rPr>
      <t>POD</t>
    </r>
  </si>
  <si>
    <r>
      <rPr>
        <sz val="11"/>
        <color rgb="FF0000FF"/>
        <rFont val="Arial"/>
        <family val="2"/>
      </rPr>
      <t>PDQ+POD</t>
    </r>
    <r>
      <rPr>
        <sz val="11"/>
        <color indexed="12"/>
        <rFont val="宋体"/>
        <family val="3"/>
        <charset val="134"/>
      </rPr>
      <t>参考下图，需打托加缠绕膜</t>
    </r>
  </si>
  <si>
    <t>床笠：1"橡筋工艺</t>
  </si>
  <si>
    <t>Customer Code</t>
  </si>
  <si>
    <t>Main Category</t>
  </si>
  <si>
    <t>Category</t>
  </si>
  <si>
    <t>Departure Port</t>
  </si>
  <si>
    <t>Port of Discharge</t>
  </si>
  <si>
    <t>ALDIDI</t>
  </si>
  <si>
    <t>ALDI INC. (DI)</t>
  </si>
  <si>
    <t>Aldi</t>
  </si>
  <si>
    <t>SHEET/SHEET SET(20)</t>
  </si>
  <si>
    <t>TBD</t>
  </si>
  <si>
    <t>AMAZON</t>
  </si>
  <si>
    <t>Amazon Fulfillment Services (Domestic)</t>
  </si>
  <si>
    <t>Amazon</t>
  </si>
  <si>
    <t>510 Design</t>
  </si>
  <si>
    <t>Beautyrest 3.5%</t>
  </si>
  <si>
    <t>PILLOWCASE</t>
  </si>
  <si>
    <t>PILLOWCASE(21)</t>
  </si>
  <si>
    <t>Karachi,Pakistan</t>
  </si>
  <si>
    <t>ATA</t>
  </si>
  <si>
    <t>KKP FINE LINEN PVT LTD</t>
  </si>
  <si>
    <t>AMAZONFBA</t>
  </si>
  <si>
    <t>Accentia</t>
  </si>
  <si>
    <t>Beautyrest 5.5%</t>
  </si>
  <si>
    <t>ASSORTMENT</t>
  </si>
  <si>
    <t>ASSORTMENT(90)</t>
  </si>
  <si>
    <t>Basic-1</t>
  </si>
  <si>
    <t>Mumbai,India</t>
  </si>
  <si>
    <t>CHA</t>
  </si>
  <si>
    <t>Liberty Mills Limited</t>
  </si>
  <si>
    <t>BEALLS</t>
  </si>
  <si>
    <t>Beall's Outlet Stores, Inc.</t>
  </si>
  <si>
    <t>Beall's</t>
  </si>
  <si>
    <t>Addison Park</t>
  </si>
  <si>
    <t>Beautyrest Black 6%</t>
  </si>
  <si>
    <t>BLANKET</t>
  </si>
  <si>
    <t>BLANKET(51)</t>
  </si>
  <si>
    <t>Basic-2</t>
  </si>
  <si>
    <t>Nanjing,China</t>
  </si>
  <si>
    <t>FBA</t>
  </si>
  <si>
    <t>MAHEEN TEXTILE MILLS (PVT) LTD.</t>
  </si>
  <si>
    <t>BLKPBV</t>
  </si>
  <si>
    <t>BELK PRIVATE BRAND VENDOR</t>
  </si>
  <si>
    <t>Belk</t>
  </si>
  <si>
    <t>Alpine Valley</t>
  </si>
  <si>
    <t>Joseph Sadony</t>
  </si>
  <si>
    <t>COMFORTER (SET)</t>
  </si>
  <si>
    <t>COMFORTER (SET)(10)</t>
  </si>
  <si>
    <t>Basic-5</t>
  </si>
  <si>
    <t>Nhava Sheva,India</t>
  </si>
  <si>
    <t>FBG</t>
  </si>
  <si>
    <t>MK SONS (PVT) LTD</t>
  </si>
  <si>
    <t>BLTNCOAT</t>
  </si>
  <si>
    <t>Burlington Coat Factory</t>
  </si>
  <si>
    <t>Amethyst Home</t>
  </si>
  <si>
    <t>Laura Ashley 3%</t>
  </si>
  <si>
    <t>COVERLET&amp;BEDSPR</t>
  </si>
  <si>
    <t>COVERLET&amp;BEDSPR(13)</t>
  </si>
  <si>
    <t>India Office</t>
  </si>
  <si>
    <t>Qingdao,China</t>
  </si>
  <si>
    <t>HUT</t>
  </si>
  <si>
    <t>PREM TEXTILES</t>
  </si>
  <si>
    <t>MarshallsCan</t>
  </si>
  <si>
    <t>Canadian Marshalls</t>
  </si>
  <si>
    <t>Marshalls</t>
  </si>
  <si>
    <t>Antimicrobial Performance</t>
  </si>
  <si>
    <t>Laura Ashley 4%</t>
  </si>
  <si>
    <t>DUVET&amp;DUVET SET</t>
  </si>
  <si>
    <t>DUVET&amp;DUVET SET(12)</t>
  </si>
  <si>
    <t>One Central-2</t>
  </si>
  <si>
    <t>Shanghai,China</t>
  </si>
  <si>
    <t>KRC</t>
  </si>
  <si>
    <t>PREMIER FINE LINENS PVT LTD</t>
  </si>
  <si>
    <t>COSTCOCAN</t>
  </si>
  <si>
    <t>Apothecary Home</t>
  </si>
  <si>
    <t>Laura Ashley 5%</t>
  </si>
  <si>
    <t>THROW WRAP</t>
  </si>
  <si>
    <t>THROW WRAP(58)</t>
  </si>
  <si>
    <t>Pakistan Office</t>
  </si>
  <si>
    <t>Tuticorin,India</t>
  </si>
  <si>
    <t>LA</t>
  </si>
  <si>
    <t>THE CRESCENT TEXTILE MILLS LIMITED</t>
  </si>
  <si>
    <t>ddDiscount</t>
  </si>
  <si>
    <t>dd’s Discounts</t>
  </si>
  <si>
    <t>dd's Discounts</t>
  </si>
  <si>
    <t>ARCH / MANTLE</t>
  </si>
  <si>
    <t>Martha Stewart (Bath) 3%</t>
  </si>
  <si>
    <t>THROW</t>
  </si>
  <si>
    <t>THROW(50)</t>
  </si>
  <si>
    <t>STAR-项目组</t>
  </si>
  <si>
    <t>US Domestic</t>
  </si>
  <si>
    <t>NHA</t>
  </si>
  <si>
    <t>YUNUS</t>
  </si>
  <si>
    <t>DOLGEN-DI</t>
  </si>
  <si>
    <t>DOLLAR GENERAL CORP. (DI)</t>
  </si>
  <si>
    <t>Dollar General</t>
  </si>
  <si>
    <t xml:space="preserve">Arch Studio  </t>
  </si>
  <si>
    <t>Martha Stewart (Bath) 4%</t>
  </si>
  <si>
    <t>US Production</t>
  </si>
  <si>
    <t>NJN</t>
  </si>
  <si>
    <t>南京海聆梦</t>
  </si>
  <si>
    <t>DOLGEN</t>
  </si>
  <si>
    <t>Dollar General Corporation</t>
  </si>
  <si>
    <t>Armoire Collection</t>
  </si>
  <si>
    <t>Martha Stewart (Bath) 5%</t>
  </si>
  <si>
    <t>渠道部-项目一组</t>
  </si>
  <si>
    <t>NY</t>
  </si>
  <si>
    <t>南京美华</t>
  </si>
  <si>
    <t>FREDMEYER</t>
  </si>
  <si>
    <t>Fred Meyer Stores</t>
  </si>
  <si>
    <t>Fred Meyer</t>
  </si>
  <si>
    <t>Art In Motion</t>
  </si>
  <si>
    <t>Martha Stewart (Hard) 3%</t>
  </si>
  <si>
    <t>OKL</t>
  </si>
  <si>
    <t>南通亿家人</t>
  </si>
  <si>
    <t>FREDMEYERDI</t>
  </si>
  <si>
    <t>Fred Meyer Stores DI</t>
  </si>
  <si>
    <t>Artology</t>
  </si>
  <si>
    <t>Martha Stewart (Hard) 4%</t>
  </si>
  <si>
    <t>QDO</t>
  </si>
  <si>
    <t>南通鑫盛</t>
  </si>
  <si>
    <t>GABESBRO</t>
  </si>
  <si>
    <t>Gabriel Brothers Inc.</t>
  </si>
  <si>
    <t>Gabriel Brothers</t>
  </si>
  <si>
    <t>AT HOME</t>
  </si>
  <si>
    <t>Martha Stewart (Hard) 7%</t>
  </si>
  <si>
    <t>吉奥璐纺织</t>
  </si>
  <si>
    <t>GIANTTIGERDI</t>
  </si>
  <si>
    <t>Giant Tiger Stores Ltd. (DI)</t>
  </si>
  <si>
    <t>Giant Tiger</t>
  </si>
  <si>
    <t>August &amp; Leo</t>
  </si>
  <si>
    <t>N Natori 5%</t>
  </si>
  <si>
    <t>SH</t>
  </si>
  <si>
    <t>新东旭纺织印染有限公司</t>
  </si>
  <si>
    <t>HSN</t>
  </si>
  <si>
    <t>Home Shopping Network</t>
  </si>
  <si>
    <t>Autumn Days</t>
  </si>
  <si>
    <t>N Natori Studio 5%</t>
  </si>
  <si>
    <t>TUT</t>
  </si>
  <si>
    <t>杭州露依尔</t>
  </si>
  <si>
    <t>HGPOE</t>
  </si>
  <si>
    <t>Homegoods (POE)</t>
  </si>
  <si>
    <t>Homegoods</t>
  </si>
  <si>
    <t>Backstage</t>
  </si>
  <si>
    <t>Natori 7%</t>
  </si>
  <si>
    <t>US</t>
  </si>
  <si>
    <t>江苏虞美人</t>
  </si>
  <si>
    <t>HOMEGOODS</t>
  </si>
  <si>
    <t>Homegoods Inc.</t>
  </si>
  <si>
    <t>Be Mine</t>
  </si>
  <si>
    <t>Serta 5.5%</t>
  </si>
  <si>
    <t>浙江峰赫</t>
  </si>
  <si>
    <t>HOMESENSE</t>
  </si>
  <si>
    <t>Homesense</t>
  </si>
  <si>
    <t>Beauty Silk</t>
  </si>
  <si>
    <t>Serta Sheep 5.5%</t>
  </si>
  <si>
    <t>海聆梦家居(SCM)</t>
  </si>
  <si>
    <t>JCPCAT</t>
  </si>
  <si>
    <t>JC Penney Catalog</t>
  </si>
  <si>
    <t>JC Penney</t>
  </si>
  <si>
    <t>Beautyrest</t>
  </si>
  <si>
    <t>Sharper Image Heated 3%</t>
  </si>
  <si>
    <t>淄博鲁商</t>
  </si>
  <si>
    <t>JCPCATDI</t>
  </si>
  <si>
    <t>JC Penney Catalog (POE)</t>
  </si>
  <si>
    <t>Beautyrest Black</t>
  </si>
  <si>
    <t>Sharper Image Heated 4%</t>
  </si>
  <si>
    <t>JCPRET</t>
  </si>
  <si>
    <t>JC Penney Retail</t>
  </si>
  <si>
    <t xml:space="preserve">Beautyrest Platinum </t>
  </si>
  <si>
    <t>Sharper Image Heated 5%</t>
  </si>
  <si>
    <t>JCPRETDI</t>
  </si>
  <si>
    <t>JC Penney Retail (POE)</t>
  </si>
  <si>
    <t>Beautyrest Silver</t>
  </si>
  <si>
    <t>Sharper Image Nonheated 4%</t>
  </si>
  <si>
    <t>JLA</t>
  </si>
  <si>
    <t>JLA Home</t>
  </si>
  <si>
    <t>Sharper Image Nonheated 5%</t>
  </si>
  <si>
    <t>KOHL</t>
  </si>
  <si>
    <t>Kohl's</t>
  </si>
  <si>
    <t>BEBE</t>
  </si>
  <si>
    <t>Woolrich 5%</t>
  </si>
  <si>
    <t>KOHLPOE</t>
  </si>
  <si>
    <t>Kohl's (POE)</t>
  </si>
  <si>
    <t>Bebe (Black/White Label Not Holiday)</t>
  </si>
  <si>
    <t>KOHLDSN</t>
  </si>
  <si>
    <t>Kohl's.com</t>
  </si>
  <si>
    <t>BEBE- BLACK</t>
  </si>
  <si>
    <t>KROGER</t>
  </si>
  <si>
    <t>Kroger</t>
  </si>
  <si>
    <t>Bebe Bow</t>
  </si>
  <si>
    <t>MACYBKSTAGE</t>
  </si>
  <si>
    <t>Macy's Backstage</t>
  </si>
  <si>
    <t>Macy's</t>
  </si>
  <si>
    <t>Bebe Girls</t>
  </si>
  <si>
    <t>MACY01</t>
  </si>
  <si>
    <t>Macy's Home Store</t>
  </si>
  <si>
    <t>BEBE Holiday</t>
  </si>
  <si>
    <t>MACY02</t>
  </si>
  <si>
    <t>Macy's.com</t>
  </si>
  <si>
    <t>Bed Guardian</t>
  </si>
  <si>
    <t>MARSHALLS</t>
  </si>
  <si>
    <t>Marshalls, Inc.</t>
  </si>
  <si>
    <t>Beekman Home</t>
  </si>
  <si>
    <t>NEX</t>
  </si>
  <si>
    <t>Nexcom</t>
  </si>
  <si>
    <t>BELK</t>
  </si>
  <si>
    <t>OLDTIMEPOT</t>
  </si>
  <si>
    <t>Old Time Pottery, LLC</t>
  </si>
  <si>
    <t>Old Time Pottery</t>
  </si>
  <si>
    <t>Better Home and Gardens</t>
  </si>
  <si>
    <t>REDAPPLECA</t>
  </si>
  <si>
    <t>RED APPLE STORES INC</t>
  </si>
  <si>
    <t>Red Apple Stores</t>
  </si>
  <si>
    <t>Beyond Soft</t>
  </si>
  <si>
    <t>ROSSPOE</t>
  </si>
  <si>
    <t>Ross Stores, Inc.</t>
  </si>
  <si>
    <t>Ross</t>
  </si>
  <si>
    <t xml:space="preserve">Big One </t>
  </si>
  <si>
    <t>SEVENAVE</t>
  </si>
  <si>
    <t>Seventh Avenue, Inc.</t>
  </si>
  <si>
    <t>Seventh Avenue</t>
  </si>
  <si>
    <t>BIG ONE KIDS</t>
  </si>
  <si>
    <t>TARHEEL</t>
  </si>
  <si>
    <t>TAR HEEL (FAMILY DOLL-DI)</t>
  </si>
  <si>
    <t>Family Dollar</t>
  </si>
  <si>
    <t xml:space="preserve">Biltmore </t>
  </si>
  <si>
    <t>KROGERDI</t>
  </si>
  <si>
    <t>The Kroger Co. DI</t>
  </si>
  <si>
    <t>Blueberry Cove</t>
  </si>
  <si>
    <t>TJ MAXX</t>
  </si>
  <si>
    <t>TJMaxx Inc.</t>
  </si>
  <si>
    <t>TJX</t>
  </si>
  <si>
    <t>Broyhill</t>
  </si>
  <si>
    <t>WALMART CANADA</t>
  </si>
  <si>
    <t>Wal-Mart Canada Corp. (DI)</t>
  </si>
  <si>
    <t>Walmart</t>
  </si>
  <si>
    <t>Canadiana</t>
  </si>
  <si>
    <t>WALMARTMEX</t>
  </si>
  <si>
    <t>Wal-Mart Mexico</t>
  </si>
  <si>
    <t>Carson &amp; Cooper</t>
  </si>
  <si>
    <t>WINNERS</t>
  </si>
  <si>
    <t>Winners</t>
  </si>
  <si>
    <t>CATCH'N ZZZ</t>
  </si>
  <si>
    <t>Catherine Malandrino</t>
  </si>
  <si>
    <t>Catherine Malandrino (Holiday)</t>
  </si>
  <si>
    <t>CATHERINE MALANDRINO HOTEL</t>
  </si>
  <si>
    <t>Catherine Malandrino Kids</t>
  </si>
  <si>
    <t>Cedar &amp; Rose</t>
  </si>
  <si>
    <t>Celebrate Home</t>
  </si>
  <si>
    <t xml:space="preserve">Chapel Hill </t>
  </si>
  <si>
    <t>Chapel Hill by Croscill</t>
  </si>
  <si>
    <t>Charter Club</t>
  </si>
  <si>
    <t>Chelsea Square</t>
  </si>
  <si>
    <t>City Lights</t>
  </si>
  <si>
    <t>Clean Habitat</t>
  </si>
  <si>
    <t>Clean Spaces</t>
  </si>
  <si>
    <t>Coastal Dunes</t>
  </si>
  <si>
    <t>Coastal Home</t>
  </si>
  <si>
    <t>Codi</t>
  </si>
  <si>
    <t>COLIN + JUSTIN</t>
  </si>
  <si>
    <t>Comfort Bay</t>
  </si>
  <si>
    <t>Comfort Classics</t>
  </si>
  <si>
    <t>Comfort Spaces</t>
  </si>
  <si>
    <t>Concierge Collection</t>
  </si>
  <si>
    <t>Cottage Laundry</t>
  </si>
  <si>
    <t>Cozzze</t>
  </si>
  <si>
    <t xml:space="preserve">Cremieux  </t>
  </si>
  <si>
    <t>Crosby St</t>
  </si>
  <si>
    <t>Croscill</t>
  </si>
  <si>
    <t>Croscill Casual</t>
  </si>
  <si>
    <t>Croscill Classics</t>
  </si>
  <si>
    <t>Croscill Home</t>
  </si>
  <si>
    <t>Crown and Ivy</t>
  </si>
  <si>
    <t>Cuddl Duds</t>
  </si>
  <si>
    <t>Debbie Travis</t>
  </si>
  <si>
    <t>Deck the Halls</t>
  </si>
  <si>
    <t>Décor 5</t>
  </si>
  <si>
    <t>Décor Studio</t>
  </si>
  <si>
    <t xml:space="preserve">Degrees of Comfort </t>
  </si>
  <si>
    <t>Designlab</t>
  </si>
  <si>
    <t>DesignLab Kids</t>
  </si>
  <si>
    <t>EE</t>
  </si>
  <si>
    <t>Emryn House</t>
  </si>
  <si>
    <t>Everyday Living</t>
  </si>
  <si>
    <t xml:space="preserve">Fall Festival </t>
  </si>
  <si>
    <t>Fall Sweet Fall</t>
  </si>
  <si>
    <t>Family Chef</t>
  </si>
  <si>
    <t>Festive Days</t>
  </si>
  <si>
    <t>finch + robin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</si>
  <si>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</si>
  <si>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</si>
  <si>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</si>
  <si>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</si>
  <si>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</si>
  <si>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</si>
  <si>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</si>
  <si>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</si>
  <si>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</si>
  <si>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</si>
  <si>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</si>
  <si>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</si>
  <si>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</si>
  <si>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</si>
  <si>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</si>
  <si>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</si>
  <si>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</si>
  <si>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</si>
  <si>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</si>
  <si>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</si>
  <si>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</si>
  <si>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</si>
  <si>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</si>
  <si>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</si>
  <si>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</si>
  <si>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</si>
  <si>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</si>
  <si>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</si>
  <si>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</si>
  <si>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</si>
  <si>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</si>
  <si>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</si>
  <si>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</si>
  <si>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</si>
  <si>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</si>
  <si>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</si>
  <si>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</si>
  <si>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</si>
  <si>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</si>
  <si>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</si>
  <si>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</si>
  <si>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</si>
  <si>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</si>
  <si>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</si>
  <si>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</si>
  <si>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</si>
  <si>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</si>
  <si>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</si>
  <si>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</si>
  <si>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</si>
  <si>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>Inspire by Intelligent Design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</si>
  <si>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</si>
  <si>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</si>
  <si>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</si>
  <si>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</si>
  <si>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</si>
  <si>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</si>
  <si>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</si>
  <si>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</si>
  <si>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</si>
  <si>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</si>
  <si>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</si>
  <si>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</si>
  <si>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</si>
  <si>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</si>
  <si>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</si>
  <si>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</si>
  <si>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</si>
  <si>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</si>
  <si>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</si>
  <si>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</si>
  <si>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</si>
  <si>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</si>
  <si>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</si>
  <si>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</si>
  <si>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</si>
  <si>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</si>
  <si>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</si>
  <si>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</si>
  <si>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</si>
  <si>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</si>
  <si>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</si>
  <si>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</si>
  <si>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</si>
  <si>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</si>
  <si>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</si>
  <si>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</si>
  <si>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</si>
  <si>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</si>
  <si>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</si>
  <si>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</si>
  <si>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</si>
  <si>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</si>
  <si>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</si>
  <si>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</si>
  <si>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</si>
  <si>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</si>
  <si>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</si>
  <si>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</si>
  <si>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</si>
  <si>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</si>
  <si>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</si>
  <si>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</si>
  <si>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</si>
  <si>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</si>
  <si>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</si>
  <si>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</si>
  <si>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</si>
  <si>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</si>
  <si>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</si>
  <si>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</si>
  <si>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</si>
  <si>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</si>
  <si>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</si>
  <si>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</si>
  <si>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</si>
  <si>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</si>
  <si>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</si>
  <si>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</si>
  <si>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</si>
  <si>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</si>
  <si>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</si>
  <si>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</si>
  <si>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</si>
  <si>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</si>
  <si>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</si>
  <si>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</si>
  <si>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</si>
  <si>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</si>
  <si>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</si>
  <si>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</si>
  <si>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</si>
  <si>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</si>
  <si>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</si>
  <si>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</si>
  <si>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</si>
  <si>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</si>
  <si>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</si>
  <si>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</si>
  <si>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</si>
  <si>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</si>
  <si>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</si>
  <si>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</si>
  <si>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Number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</si>
  <si>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</si>
  <si>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</si>
  <si>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</si>
  <si>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</si>
  <si>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</si>
  <si>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</si>
  <si>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</si>
  <si>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</si>
  <si>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</si>
  <si>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</si>
  <si>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</si>
  <si>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</si>
  <si>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</si>
  <si>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</si>
  <si>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</si>
  <si>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</si>
  <si>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</si>
  <si>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</si>
  <si>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</si>
  <si>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</si>
  <si>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</si>
  <si>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</si>
  <si>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</si>
  <si>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</si>
  <si>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</si>
  <si>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</si>
  <si>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</si>
  <si>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</si>
  <si>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</si>
  <si>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</si>
  <si>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</si>
  <si>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</si>
  <si>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</si>
  <si>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</si>
  <si>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</si>
  <si>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</si>
  <si>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</si>
  <si>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</si>
  <si>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</si>
  <si>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</si>
  <si>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</si>
  <si>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</si>
  <si>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</si>
  <si>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</si>
  <si>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</si>
  <si>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</si>
  <si>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</si>
  <si>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</si>
  <si>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</si>
  <si>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</si>
  <si>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</si>
  <si>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</si>
  <si>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</si>
  <si>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</si>
  <si>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</si>
  <si>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</si>
  <si>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</si>
  <si>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</si>
  <si>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</si>
  <si>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</si>
  <si>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</si>
  <si>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Program Size</t>
  </si>
  <si>
    <t>Ship to Location</t>
  </si>
  <si>
    <t>UOM</t>
  </si>
  <si>
    <t>Quote Sheet Template</t>
  </si>
  <si>
    <t>Other Load Suggestions</t>
  </si>
  <si>
    <t>Each</t>
  </si>
  <si>
    <t>2026 SHET Domestic</t>
  </si>
  <si>
    <t>Commission</t>
  </si>
  <si>
    <t>Black Friday</t>
  </si>
  <si>
    <t>Domestic Purchase</t>
  </si>
  <si>
    <t>India</t>
  </si>
  <si>
    <t>AVN</t>
  </si>
  <si>
    <t>Piece</t>
  </si>
  <si>
    <t>Planner</t>
  </si>
  <si>
    <t>Brokage</t>
  </si>
  <si>
    <t>Rolled</t>
  </si>
  <si>
    <t>BTC</t>
  </si>
  <si>
    <t>Big: 300K - 500K</t>
  </si>
  <si>
    <t>Domestic: Customer DC</t>
  </si>
  <si>
    <t>POE shipment</t>
  </si>
  <si>
    <t>Pakistan</t>
  </si>
  <si>
    <t>SWV</t>
  </si>
  <si>
    <t>Pair</t>
  </si>
  <si>
    <t>2026 SHET POE</t>
  </si>
  <si>
    <t>Agent Fee</t>
  </si>
  <si>
    <t>Compressed/KD</t>
  </si>
  <si>
    <t>Fall</t>
  </si>
  <si>
    <t>Medium: 150K -300K</t>
  </si>
  <si>
    <t>SV2</t>
  </si>
  <si>
    <t>USA</t>
  </si>
  <si>
    <t>2026 SHET JLA Ecomm</t>
  </si>
  <si>
    <t>Reverse</t>
  </si>
  <si>
    <t>Improved Packaging</t>
  </si>
  <si>
    <t>Spring</t>
  </si>
  <si>
    <t>Small: &lt; 150K</t>
  </si>
  <si>
    <t>Intl.-Customer DC</t>
  </si>
  <si>
    <t>SV3</t>
  </si>
  <si>
    <t>Carton</t>
  </si>
  <si>
    <t>2026 SHET Amazon 1P</t>
  </si>
  <si>
    <t>Royalty</t>
  </si>
  <si>
    <t>Partially Compressed</t>
  </si>
  <si>
    <t>Winter</t>
  </si>
  <si>
    <t>Intl.-Direct Import</t>
  </si>
  <si>
    <t>OOD</t>
  </si>
  <si>
    <t>Intl.-Domestic: Warehouse</t>
  </si>
  <si>
    <t>WOD/SV2</t>
  </si>
  <si>
    <t>Customer WH Allowance</t>
  </si>
  <si>
    <t>Intl.-POE</t>
  </si>
  <si>
    <t>WOD/SV3</t>
  </si>
  <si>
    <t>NSA%</t>
  </si>
  <si>
    <t>POE</t>
  </si>
  <si>
    <t>Fuel Surcharge</t>
  </si>
  <si>
    <t>Photography</t>
  </si>
  <si>
    <t>Freight Allowance</t>
  </si>
  <si>
    <t>Volume Rebate</t>
  </si>
  <si>
    <t>Funding</t>
  </si>
  <si>
    <t>EEC PO#</t>
    <phoneticPr fontId="65" type="noConversion"/>
  </si>
  <si>
    <t>E&amp;E Item</t>
    <phoneticPr fontId="65" type="noConversion"/>
  </si>
  <si>
    <t>UPC#</t>
    <phoneticPr fontId="19" type="noConversion"/>
  </si>
  <si>
    <t>Cust Item#(SKU#)</t>
    <phoneticPr fontId="65" type="noConversion"/>
  </si>
  <si>
    <t>Size</t>
    <phoneticPr fontId="65" type="noConversion"/>
  </si>
  <si>
    <t>Color</t>
    <phoneticPr fontId="65" type="noConversion"/>
  </si>
  <si>
    <t>Case Pack</t>
    <phoneticPr fontId="65" type="noConversion"/>
  </si>
  <si>
    <t>QTY</t>
    <phoneticPr fontId="65" type="noConversion"/>
  </si>
  <si>
    <t>Ship Date</t>
    <phoneticPr fontId="19" type="noConversion"/>
  </si>
  <si>
    <t>Assorted</t>
    <phoneticPr fontId="65" type="noConversion"/>
  </si>
  <si>
    <t>Assortment detail TBD</t>
    <phoneticPr fontId="19" type="noConversion"/>
  </si>
  <si>
    <t>Queen:90"x106"/21"x33"(4)/60"x80"+16"</t>
    <phoneticPr fontId="64" type="noConversion"/>
  </si>
  <si>
    <t>Queen:90"x106"/21"x33"(4)/60"x80"+16"</t>
    <phoneticPr fontId="65" type="noConversion"/>
  </si>
  <si>
    <t>King:108"x106"/21"x42"(4)/78"x80"+16"</t>
    <phoneticPr fontId="64" type="noConversion"/>
  </si>
  <si>
    <t>King:108"x106"/21"x42"(4)/78"x80"+16"</t>
    <phoneticPr fontId="65" type="noConversion"/>
  </si>
  <si>
    <t>Program name:</t>
    <phoneticPr fontId="64" type="noConversion"/>
  </si>
  <si>
    <t>Program size:</t>
    <phoneticPr fontId="64" type="noConversion"/>
  </si>
  <si>
    <t>Load:</t>
    <phoneticPr fontId="64" type="noConversion"/>
  </si>
  <si>
    <t>Ship to:</t>
    <phoneticPr fontId="64" type="noConversion"/>
  </si>
  <si>
    <t>Production team:</t>
    <phoneticPr fontId="64" type="noConversion"/>
  </si>
  <si>
    <t>Bang--1</t>
    <phoneticPr fontId="64" type="noConversion"/>
  </si>
  <si>
    <t>Consolidator</t>
    <phoneticPr fontId="64" type="noConversion"/>
  </si>
  <si>
    <t>Super Big</t>
    <phoneticPr fontId="64" type="noConversion"/>
  </si>
  <si>
    <t>Customer:</t>
    <phoneticPr fontId="64" type="noConversion"/>
  </si>
  <si>
    <t xml:space="preserve">	COSTCO WHOLESALE CANADA DI</t>
    <phoneticPr fontId="64" type="noConversion"/>
  </si>
  <si>
    <t>Beautyrest Sleep Brand, 100% Polyester, 120gsm Printed Microfiber Sheet, Twill Weave, 1" elastic, Self fabric bag packaging</t>
    <phoneticPr fontId="64" type="noConversion"/>
  </si>
  <si>
    <t>120gsm Solid/Printed Microfiber</t>
    <phoneticPr fontId="64" type="noConversion"/>
  </si>
  <si>
    <t>CODI-Beautyrest Sleep 120gsm Microfiber Sheet Set</t>
    <phoneticPr fontId="64" type="noConversion"/>
  </si>
  <si>
    <t>CODI-260310</t>
    <phoneticPr fontId="65" type="noConversion"/>
  </si>
  <si>
    <t xml:space="preserve">	CODI-260311</t>
    <phoneticPr fontId="65" type="noConversion"/>
  </si>
  <si>
    <t>Factory:</t>
    <phoneticPr fontId="64" type="noConversion"/>
  </si>
  <si>
    <t>好瑞吉</t>
    <phoneticPr fontId="64" type="noConversion"/>
  </si>
  <si>
    <t>Cream</t>
    <phoneticPr fontId="64" type="noConversion"/>
  </si>
  <si>
    <t>BS90-0067</t>
    <phoneticPr fontId="64" type="noConversion"/>
  </si>
  <si>
    <t>022164721928</t>
    <phoneticPr fontId="64" type="noConversion"/>
  </si>
  <si>
    <t>BS90-0068</t>
    <phoneticPr fontId="64" type="noConversion"/>
  </si>
  <si>
    <t>022164721935</t>
    <phoneticPr fontId="64" type="noConversion"/>
  </si>
  <si>
    <t>Blue</t>
    <phoneticPr fontId="64" type="noConversion"/>
  </si>
  <si>
    <t>Grey</t>
    <phoneticPr fontId="64" type="noConversion"/>
  </si>
  <si>
    <t>Hassen Grey</t>
    <phoneticPr fontId="64" type="noConversion"/>
  </si>
  <si>
    <t>Pascoe Purple</t>
    <phoneticPr fontId="64" type="noConversion"/>
  </si>
  <si>
    <t>120gsm Solid Microfiber</t>
    <phoneticPr fontId="64" type="noConversion"/>
  </si>
  <si>
    <t>120gsm Printed Microfiber</t>
    <phoneticPr fontId="64" type="noConversion"/>
  </si>
  <si>
    <t>100% Polyester 120gsm Solid Microfiber Sheet Set</t>
    <phoneticPr fontId="64" type="noConversion"/>
  </si>
  <si>
    <t>100% Polyester 120gsm Printed Microfiber Sheet Set</t>
    <phoneticPr fontId="64" type="noConversion"/>
  </si>
  <si>
    <t>Solid Microfiber Sheets</t>
    <phoneticPr fontId="64" type="noConversion"/>
  </si>
  <si>
    <t>Printed Microfiber Sheets</t>
    <phoneticPr fontId="64" type="noConversion"/>
  </si>
  <si>
    <t>White</t>
    <phoneticPr fontId="64" type="noConversion"/>
  </si>
  <si>
    <t>Palo Micro Blue</t>
    <phoneticPr fontId="64" type="noConversion"/>
  </si>
  <si>
    <t>Beautyrest Sleep Brand, 100% Polyester, 120gsm Solid Microfiber Sheet, Twill Weave, 1" elastic, Self fabric bag packaging</t>
    <phoneticPr fontId="64" type="noConversion"/>
  </si>
  <si>
    <t>Plaid Green</t>
    <phoneticPr fontId="64" type="noConversion"/>
  </si>
  <si>
    <t>BS20-0069</t>
    <phoneticPr fontId="19" type="noConversion"/>
  </si>
  <si>
    <t>BS20-0070</t>
  </si>
  <si>
    <t>BS20-0071</t>
  </si>
  <si>
    <t>BS20-0072</t>
  </si>
  <si>
    <t>BS20-0073</t>
  </si>
  <si>
    <t>BS20-0074</t>
  </si>
  <si>
    <t>BS20-0075</t>
  </si>
  <si>
    <t>BS20-0076</t>
  </si>
  <si>
    <t>BS20-0078</t>
    <phoneticPr fontId="19" type="noConversion"/>
  </si>
  <si>
    <t>BS20-0079</t>
  </si>
  <si>
    <t>BS20-0080</t>
  </si>
  <si>
    <t>BS20-0081</t>
  </si>
  <si>
    <t>BS20-0082</t>
  </si>
  <si>
    <t>BS20-0083</t>
  </si>
  <si>
    <t>BS20-0084</t>
  </si>
  <si>
    <t>BS20-0085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</si>
</sst>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7" formatCode="_ \¥* #,##0.00_ ;_ \¥* \-#,##0.00_ ;_ \¥* &quot;-&quot;??_ ;_ @_ "/>
    <numFmt numFmtId="178" formatCode="_(&quot;$&quot;* #,##0.00_);_(&quot;$&quot;* \(#,##0.00\);_(&quot;$&quot;* &quot;-&quot;??_);_(@_)"/>
    <numFmt numFmtId="180" formatCode="&quot;$&quot;#,##0.00"/>
    <numFmt numFmtId="181" formatCode="0.00_);[Red]\(0.00\)"/>
    <numFmt numFmtId="182" formatCode="0.00_ "/>
    <numFmt numFmtId="184" formatCode="0.0000"/>
    <numFmt numFmtId="185" formatCode="_([$$-409]* #,##0.00_);_([$$-409]* \(#,##0.00\);_([$$-409]* &quot;-&quot;??_);_(@_)"/>
    <numFmt numFmtId="186" formatCode="\$#,##0.00;\-\$#,##0.00"/>
    <numFmt numFmtId="187" formatCode="_(&quot;$&quot;* #,##0_);_(&quot;$&quot;* \(#,##0\);_(&quot;$&quot;* &quot;-&quot;??_);_(@_)"/>
    <numFmt numFmtId="188" formatCode="0.0%"/>
    <numFmt numFmtId="189" formatCode="&quot;$&quot;#,##0.00_);\(&quot;$&quot;#,##0.00\)"/>
    <numFmt numFmtId="190" formatCode="0_ "/>
    <numFmt numFmtId="191" formatCode="0.0"/>
    <numFmt numFmtId="192" formatCode="&quot;$&quot;#,##0.0000"/>
    <numFmt numFmtId="195" formatCode="0_);[Red]\(0\)"/>
  </numFmts>
  <fonts count="67">
    <font>
      <sz val="11"/>
      <name val="Calibri"/>
      <charset val="134"/>
    </font>
    <font>
      <b/>
      <sz val="11"/>
      <name val="Calibri"/>
      <family val="2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等线"/>
      <family val="3"/>
      <charset val="134"/>
      <scheme val="minor"/>
    </font>
    <font>
      <b/>
      <i/>
      <sz val="11"/>
      <name val="Calibri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宋体"/>
      <family val="3"/>
      <charset val="134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indexed="12"/>
      <name val="Arial"/>
      <family val="2"/>
    </font>
    <font>
      <b/>
      <sz val="9"/>
      <color rgb="FFFF0000"/>
      <name val="宋体"/>
      <family val="3"/>
      <charset val="134"/>
    </font>
    <font>
      <sz val="9"/>
      <color indexed="12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indexed="10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333333"/>
      <name val="Arial"/>
      <family val="2"/>
    </font>
    <font>
      <sz val="16"/>
      <color rgb="FFFF0000"/>
      <name val="宋体"/>
      <family val="3"/>
      <charset val="134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0"/>
      <color rgb="FFFF0000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indexed="8"/>
      <name val="Calibri"/>
      <family val="2"/>
    </font>
    <font>
      <sz val="10"/>
      <color rgb="FF0000FF"/>
      <name val="Calibri"/>
      <family val="2"/>
    </font>
    <font>
      <b/>
      <sz val="11"/>
      <color indexed="12"/>
      <name val="Calibri"/>
      <family val="2"/>
    </font>
    <font>
      <sz val="11"/>
      <color rgb="FFFF0000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indexed="8"/>
      <name val="Arial"/>
      <family val="2"/>
    </font>
    <font>
      <sz val="9"/>
      <color indexed="10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Arial"/>
      <family val="2"/>
    </font>
    <font>
      <sz val="11"/>
      <color indexed="10"/>
      <name val="宋体"/>
      <family val="3"/>
      <charset val="134"/>
    </font>
    <font>
      <sz val="11"/>
      <color indexed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3">
    <xf numFmtId="185" fontId="0" fillId="0" borderId="0"/>
    <xf numFmtId="177" fontId="63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185" fontId="3" fillId="0" borderId="0"/>
    <xf numFmtId="185" fontId="63" fillId="0" borderId="0"/>
    <xf numFmtId="185" fontId="3" fillId="0" borderId="0"/>
    <xf numFmtId="185" fontId="54" fillId="0" borderId="0"/>
    <xf numFmtId="185" fontId="3" fillId="0" borderId="0"/>
    <xf numFmtId="185" fontId="53" fillId="0" borderId="0"/>
    <xf numFmtId="185" fontId="3" fillId="0" borderId="0"/>
    <xf numFmtId="9" fontId="5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3" fillId="0" borderId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3" fillId="0" borderId="0"/>
    <xf numFmtId="185" fontId="53" fillId="0" borderId="0">
      <alignment vertical="center"/>
    </xf>
    <xf numFmtId="185" fontId="53" fillId="0" borderId="0"/>
    <xf numFmtId="178" fontId="5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7" fillId="0" borderId="0"/>
    <xf numFmtId="185" fontId="3" fillId="0" borderId="0"/>
    <xf numFmtId="178" fontId="3" fillId="0" borderId="0" applyFont="0" applyFill="0" applyBorder="0" applyAlignment="0" applyProtection="0"/>
    <xf numFmtId="185" fontId="3" fillId="0" borderId="0"/>
    <xf numFmtId="185" fontId="3" fillId="0" borderId="0"/>
    <xf numFmtId="185" fontId="3" fillId="0" borderId="0"/>
    <xf numFmtId="185" fontId="53" fillId="0" borderId="0"/>
    <xf numFmtId="185" fontId="3" fillId="0" borderId="0"/>
    <xf numFmtId="185" fontId="53" fillId="0" borderId="0"/>
    <xf numFmtId="185" fontId="55" fillId="0" borderId="0"/>
    <xf numFmtId="185" fontId="63" fillId="0" borderId="0"/>
  </cellStyleXfs>
  <cellXfs count="293">
    <xf numFmtId="185" fontId="0" fillId="0" borderId="0" xfId="0"/>
    <xf numFmtId="185" fontId="1" fillId="0" borderId="0" xfId="0" applyFont="1" applyAlignment="1">
      <alignment vertical="center" wrapText="1"/>
    </xf>
    <xf numFmtId="185" fontId="2" fillId="0" borderId="0" xfId="0" applyFont="1" applyAlignment="1">
      <alignment vertical="center" wrapText="1"/>
    </xf>
    <xf numFmtId="185" fontId="0" fillId="0" borderId="0" xfId="0" applyNumberFormat="1"/>
    <xf numFmtId="180" fontId="3" fillId="0" borderId="0" xfId="26" applyNumberFormat="1" applyAlignment="1" applyProtection="1">
      <alignment wrapText="1"/>
      <protection locked="0"/>
    </xf>
    <xf numFmtId="9" fontId="0" fillId="0" borderId="0" xfId="0" applyNumberFormat="1"/>
    <xf numFmtId="185" fontId="4" fillId="0" borderId="0" xfId="0" applyFont="1"/>
    <xf numFmtId="185" fontId="1" fillId="0" borderId="0" xfId="0" applyFont="1" applyAlignment="1">
      <alignment horizontal="center" vertical="center" wrapText="1"/>
    </xf>
    <xf numFmtId="185" fontId="1" fillId="0" borderId="0" xfId="0" applyFont="1" applyAlignment="1">
      <alignment horizontal="center" vertical="center"/>
    </xf>
    <xf numFmtId="185" fontId="1" fillId="2" borderId="0" xfId="0" applyFont="1" applyFill="1" applyAlignment="1">
      <alignment vertical="center" wrapText="1"/>
    </xf>
    <xf numFmtId="185" fontId="5" fillId="0" borderId="0" xfId="0" applyFont="1" applyAlignment="1">
      <alignment vertical="center" wrapText="1"/>
    </xf>
    <xf numFmtId="185" fontId="6" fillId="0" borderId="0" xfId="0" applyFont="1"/>
    <xf numFmtId="185" fontId="7" fillId="0" borderId="0" xfId="0" applyNumberFormat="1" applyFont="1" applyAlignment="1">
      <alignment vertical="center"/>
    </xf>
    <xf numFmtId="185" fontId="8" fillId="0" borderId="0" xfId="0" applyNumberFormat="1" applyFont="1" applyAlignment="1">
      <alignment vertical="center"/>
    </xf>
    <xf numFmtId="185" fontId="8" fillId="0" borderId="0" xfId="0" applyNumberFormat="1" applyFont="1"/>
    <xf numFmtId="185" fontId="7" fillId="0" borderId="0" xfId="0" applyNumberFormat="1" applyFont="1"/>
    <xf numFmtId="185" fontId="7" fillId="0" borderId="0" xfId="0" applyNumberFormat="1" applyFont="1" applyAlignment="1">
      <alignment wrapText="1"/>
    </xf>
    <xf numFmtId="185" fontId="9" fillId="0" borderId="1" xfId="0" applyNumberFormat="1" applyFont="1" applyBorder="1" applyAlignment="1">
      <alignment horizontal="left" vertical="center"/>
    </xf>
    <xf numFmtId="185" fontId="9" fillId="0" borderId="1" xfId="0" applyNumberFormat="1" applyFont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right" vertical="center"/>
    </xf>
    <xf numFmtId="181" fontId="10" fillId="0" borderId="0" xfId="0" applyNumberFormat="1" applyFont="1" applyAlignment="1">
      <alignment horizontal="left" vertical="center" wrapText="1"/>
    </xf>
    <xf numFmtId="185" fontId="11" fillId="0" borderId="0" xfId="0" applyNumberFormat="1" applyFont="1" applyAlignment="1">
      <alignment horizontal="left" vertical="center"/>
    </xf>
    <xf numFmtId="185" fontId="12" fillId="0" borderId="0" xfId="0" applyNumberFormat="1" applyFont="1" applyAlignment="1">
      <alignment horizontal="left" vertical="center"/>
    </xf>
    <xf numFmtId="185" fontId="13" fillId="0" borderId="0" xfId="0" applyNumberFormat="1" applyFont="1" applyAlignment="1">
      <alignment horizontal="left" vertical="center"/>
    </xf>
    <xf numFmtId="185" fontId="9" fillId="0" borderId="4" xfId="0" applyNumberFormat="1" applyFont="1" applyBorder="1" applyAlignment="1">
      <alignment horizontal="right" vertical="center" wrapText="1"/>
    </xf>
    <xf numFmtId="185" fontId="14" fillId="0" borderId="7" xfId="0" applyNumberFormat="1" applyFont="1" applyBorder="1" applyAlignment="1">
      <alignment horizontal="center" vertical="center" wrapText="1"/>
    </xf>
    <xf numFmtId="185" fontId="14" fillId="0" borderId="8" xfId="0" applyNumberFormat="1" applyFont="1" applyBorder="1" applyAlignment="1">
      <alignment horizontal="center" vertical="center"/>
    </xf>
    <xf numFmtId="185" fontId="14" fillId="0" borderId="4" xfId="0" applyNumberFormat="1" applyFont="1" applyBorder="1" applyAlignment="1">
      <alignment horizontal="center" vertical="center"/>
    </xf>
    <xf numFmtId="185" fontId="14" fillId="0" borderId="4" xfId="0" applyNumberFormat="1" applyFont="1" applyBorder="1" applyAlignment="1">
      <alignment horizontal="center" vertical="center" wrapText="1"/>
    </xf>
    <xf numFmtId="185" fontId="14" fillId="3" borderId="7" xfId="0" applyNumberFormat="1" applyFont="1" applyFill="1" applyBorder="1" applyAlignment="1">
      <alignment vertical="center"/>
    </xf>
    <xf numFmtId="185" fontId="14" fillId="3" borderId="7" xfId="0" applyNumberFormat="1" applyFont="1" applyFill="1" applyBorder="1" applyAlignment="1">
      <alignment horizontal="center" vertical="center" wrapText="1"/>
    </xf>
    <xf numFmtId="181" fontId="17" fillId="3" borderId="7" xfId="0" applyNumberFormat="1" applyFont="1" applyFill="1" applyBorder="1" applyAlignment="1">
      <alignment horizontal="center" vertical="center" wrapText="1"/>
    </xf>
    <xf numFmtId="185" fontId="14" fillId="3" borderId="4" xfId="0" applyNumberFormat="1" applyFont="1" applyFill="1" applyBorder="1" applyAlignment="1">
      <alignment horizontal="left" vertical="center" wrapText="1"/>
    </xf>
    <xf numFmtId="185" fontId="14" fillId="3" borderId="7" xfId="0" applyNumberFormat="1" applyFont="1" applyFill="1" applyBorder="1" applyAlignment="1">
      <alignment horizontal="left" vertical="center" wrapText="1"/>
    </xf>
    <xf numFmtId="185" fontId="16" fillId="3" borderId="7" xfId="0" applyNumberFormat="1" applyFont="1" applyFill="1" applyBorder="1" applyAlignment="1">
      <alignment horizontal="center" vertical="center" wrapText="1"/>
    </xf>
    <xf numFmtId="3" fontId="18" fillId="3" borderId="7" xfId="0" applyNumberFormat="1" applyFont="1" applyFill="1" applyBorder="1" applyAlignment="1">
      <alignment vertical="center"/>
    </xf>
    <xf numFmtId="180" fontId="18" fillId="3" borderId="7" xfId="0" applyNumberFormat="1" applyFont="1" applyFill="1" applyBorder="1" applyAlignment="1">
      <alignment vertical="center" wrapText="1"/>
    </xf>
    <xf numFmtId="185" fontId="8" fillId="0" borderId="7" xfId="0" applyNumberFormat="1" applyFont="1" applyBorder="1" applyAlignment="1">
      <alignment horizontal="center" vertical="center" wrapText="1"/>
    </xf>
    <xf numFmtId="182" fontId="8" fillId="0" borderId="7" xfId="0" applyNumberFormat="1" applyFont="1" applyBorder="1" applyAlignment="1">
      <alignment horizontal="left" vertical="center" wrapText="1"/>
    </xf>
    <xf numFmtId="185" fontId="16" fillId="0" borderId="7" xfId="0" applyNumberFormat="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 wrapText="1"/>
    </xf>
    <xf numFmtId="184" fontId="18" fillId="0" borderId="7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180" fontId="8" fillId="0" borderId="7" xfId="0" applyNumberFormat="1" applyFont="1" applyBorder="1" applyAlignment="1">
      <alignment wrapText="1"/>
    </xf>
    <xf numFmtId="180" fontId="18" fillId="0" borderId="7" xfId="0" applyNumberFormat="1" applyFont="1" applyBorder="1" applyAlignment="1">
      <alignment wrapText="1"/>
    </xf>
    <xf numFmtId="185" fontId="22" fillId="0" borderId="0" xfId="0" applyNumberFormat="1" applyFont="1"/>
    <xf numFmtId="185" fontId="23" fillId="0" borderId="0" xfId="0" applyNumberFormat="1" applyFont="1"/>
    <xf numFmtId="185" fontId="24" fillId="0" borderId="0" xfId="0" applyNumberFormat="1" applyFont="1"/>
    <xf numFmtId="185" fontId="25" fillId="0" borderId="0" xfId="0" applyNumberFormat="1" applyFont="1" applyAlignment="1">
      <alignment wrapText="1"/>
    </xf>
    <xf numFmtId="185" fontId="26" fillId="0" borderId="0" xfId="0" applyNumberFormat="1" applyFont="1" applyAlignment="1">
      <alignment vertical="center"/>
    </xf>
    <xf numFmtId="185" fontId="27" fillId="0" borderId="0" xfId="0" applyNumberFormat="1" applyFont="1"/>
    <xf numFmtId="185" fontId="28" fillId="0" borderId="0" xfId="0" applyNumberFormat="1" applyFont="1" applyAlignment="1">
      <alignment horizontal="left" wrapText="1"/>
    </xf>
    <xf numFmtId="185" fontId="29" fillId="0" borderId="0" xfId="0" applyNumberFormat="1" applyFont="1"/>
    <xf numFmtId="185" fontId="30" fillId="0" borderId="0" xfId="0" applyNumberFormat="1" applyFont="1"/>
    <xf numFmtId="185" fontId="31" fillId="0" borderId="0" xfId="29" applyFont="1" applyAlignment="1" applyProtection="1">
      <alignment horizontal="left" vertical="center"/>
      <protection locked="0"/>
    </xf>
    <xf numFmtId="185" fontId="31" fillId="0" borderId="0" xfId="33" applyFont="1" applyAlignment="1">
      <alignment horizontal="left" vertical="center"/>
    </xf>
    <xf numFmtId="185" fontId="32" fillId="0" borderId="0" xfId="35" applyFont="1" applyAlignment="1">
      <alignment horizontal="left" vertical="center"/>
    </xf>
    <xf numFmtId="185" fontId="31" fillId="0" borderId="0" xfId="30" applyFont="1" applyAlignment="1">
      <alignment horizontal="left" vertical="center"/>
    </xf>
    <xf numFmtId="185" fontId="31" fillId="0" borderId="0" xfId="30" applyNumberFormat="1" applyFont="1" applyAlignment="1">
      <alignment horizontal="left" vertical="center"/>
    </xf>
    <xf numFmtId="186" fontId="31" fillId="0" borderId="0" xfId="30" applyNumberFormat="1" applyFont="1" applyAlignment="1">
      <alignment horizontal="left" vertical="center"/>
    </xf>
    <xf numFmtId="186" fontId="31" fillId="0" borderId="0" xfId="29" applyNumberFormat="1" applyFont="1" applyAlignment="1" applyProtection="1">
      <alignment horizontal="left" vertical="center"/>
      <protection locked="0"/>
    </xf>
    <xf numFmtId="187" fontId="34" fillId="0" borderId="0" xfId="34" applyNumberFormat="1" applyFont="1" applyAlignment="1" applyProtection="1">
      <alignment horizontal="left" vertical="center"/>
      <protection locked="0"/>
    </xf>
    <xf numFmtId="185" fontId="34" fillId="0" borderId="0" xfId="29" applyFont="1" applyAlignment="1" applyProtection="1">
      <alignment horizontal="left" vertical="center"/>
      <protection locked="0"/>
    </xf>
    <xf numFmtId="185" fontId="31" fillId="0" borderId="0" xfId="29" applyFont="1" applyAlignment="1" applyProtection="1">
      <alignment horizontal="left" vertical="center" wrapText="1"/>
      <protection locked="0"/>
    </xf>
    <xf numFmtId="185" fontId="33" fillId="0" borderId="17" xfId="29" applyFont="1" applyBorder="1" applyAlignment="1" applyProtection="1">
      <alignment horizontal="left" vertical="center"/>
      <protection locked="0"/>
    </xf>
    <xf numFmtId="185" fontId="33" fillId="0" borderId="18" xfId="29" applyFont="1" applyBorder="1" applyAlignment="1" applyProtection="1">
      <alignment horizontal="left" vertical="center"/>
      <protection locked="0"/>
    </xf>
    <xf numFmtId="14" fontId="33" fillId="0" borderId="19" xfId="29" applyNumberFormat="1" applyFont="1" applyBorder="1" applyAlignment="1" applyProtection="1">
      <alignment horizontal="left" vertical="center"/>
      <protection locked="0"/>
    </xf>
    <xf numFmtId="185" fontId="35" fillId="0" borderId="0" xfId="29" applyFont="1" applyAlignment="1" applyProtection="1">
      <alignment horizontal="left" vertical="center"/>
      <protection locked="0"/>
    </xf>
    <xf numFmtId="185" fontId="32" fillId="0" borderId="7" xfId="26" applyNumberFormat="1" applyFont="1" applyBorder="1" applyAlignment="1" applyProtection="1">
      <alignment horizontal="left" vertical="center" wrapText="1"/>
      <protection locked="0"/>
    </xf>
    <xf numFmtId="187" fontId="32" fillId="0" borderId="7" xfId="34" applyNumberFormat="1" applyFont="1" applyBorder="1" applyAlignment="1" applyProtection="1">
      <alignment horizontal="left" vertical="center" wrapText="1"/>
      <protection locked="0"/>
    </xf>
    <xf numFmtId="185" fontId="36" fillId="0" borderId="7" xfId="26" applyNumberFormat="1" applyFont="1" applyBorder="1" applyAlignment="1" applyProtection="1">
      <alignment horizontal="left" vertical="center" wrapText="1"/>
      <protection locked="0"/>
    </xf>
    <xf numFmtId="185" fontId="36" fillId="0" borderId="7" xfId="32" applyFont="1" applyBorder="1" applyAlignment="1">
      <alignment horizontal="left" vertical="center" wrapText="1"/>
    </xf>
    <xf numFmtId="185" fontId="32" fillId="0" borderId="7" xfId="32" applyFont="1" applyBorder="1" applyAlignment="1">
      <alignment horizontal="left" vertical="center" wrapText="1"/>
    </xf>
    <xf numFmtId="185" fontId="36" fillId="0" borderId="7" xfId="14" applyNumberFormat="1" applyFont="1" applyFill="1" applyBorder="1" applyAlignment="1" applyProtection="1">
      <alignment horizontal="left" vertical="center" wrapText="1"/>
      <protection locked="0"/>
    </xf>
    <xf numFmtId="9" fontId="36" fillId="0" borderId="7" xfId="26" applyNumberFormat="1" applyFont="1" applyBorder="1" applyAlignment="1" applyProtection="1">
      <alignment horizontal="left" vertical="center"/>
      <protection locked="0"/>
    </xf>
    <xf numFmtId="188" fontId="32" fillId="0" borderId="7" xfId="26" applyNumberFormat="1" applyFont="1" applyBorder="1" applyAlignment="1" applyProtection="1">
      <alignment horizontal="left" vertical="center"/>
      <protection locked="0"/>
    </xf>
    <xf numFmtId="9" fontId="36" fillId="0" borderId="7" xfId="14" applyFont="1" applyBorder="1" applyAlignment="1" applyProtection="1">
      <alignment horizontal="left" vertical="center" wrapText="1"/>
      <protection locked="0"/>
    </xf>
    <xf numFmtId="185" fontId="38" fillId="3" borderId="7" xfId="36" applyFont="1" applyFill="1" applyBorder="1" applyAlignment="1">
      <alignment horizontal="left" vertical="center"/>
    </xf>
    <xf numFmtId="185" fontId="39" fillId="3" borderId="7" xfId="36" applyFont="1" applyFill="1" applyBorder="1" applyAlignment="1">
      <alignment horizontal="left" vertical="center" wrapText="1"/>
    </xf>
    <xf numFmtId="185" fontId="39" fillId="3" borderId="9" xfId="36" applyFont="1" applyFill="1" applyBorder="1" applyAlignment="1">
      <alignment horizontal="left" vertical="center" wrapText="1"/>
    </xf>
    <xf numFmtId="185" fontId="37" fillId="4" borderId="9" xfId="35" applyNumberFormat="1" applyFont="1" applyFill="1" applyBorder="1" applyAlignment="1">
      <alignment horizontal="left" vertical="center"/>
    </xf>
    <xf numFmtId="186" fontId="37" fillId="4" borderId="9" xfId="35" applyNumberFormat="1" applyFont="1" applyFill="1" applyBorder="1" applyAlignment="1">
      <alignment horizontal="left" vertical="center"/>
    </xf>
    <xf numFmtId="186" fontId="37" fillId="4" borderId="7" xfId="35" applyNumberFormat="1" applyFont="1" applyFill="1" applyBorder="1" applyAlignment="1">
      <alignment horizontal="left" vertical="center"/>
    </xf>
    <xf numFmtId="1" fontId="37" fillId="4" borderId="7" xfId="35" applyNumberFormat="1" applyFont="1" applyFill="1" applyBorder="1" applyAlignment="1">
      <alignment horizontal="left" vertical="center" wrapText="1"/>
    </xf>
    <xf numFmtId="1" fontId="32" fillId="4" borderId="7" xfId="35" applyNumberFormat="1" applyFont="1" applyFill="1" applyBorder="1" applyAlignment="1">
      <alignment horizontal="left" vertical="center" wrapText="1"/>
    </xf>
    <xf numFmtId="9" fontId="32" fillId="4" borderId="7" xfId="35" applyNumberFormat="1" applyFont="1" applyFill="1" applyBorder="1" applyAlignment="1">
      <alignment horizontal="left" vertical="center" wrapText="1"/>
    </xf>
    <xf numFmtId="185" fontId="37" fillId="4" borderId="7" xfId="35" applyFont="1" applyFill="1" applyBorder="1" applyAlignment="1">
      <alignment horizontal="left" vertical="center" wrapText="1"/>
    </xf>
    <xf numFmtId="2" fontId="37" fillId="4" borderId="7" xfId="35" applyNumberFormat="1" applyFont="1" applyFill="1" applyBorder="1" applyAlignment="1">
      <alignment horizontal="left" vertical="center" wrapText="1"/>
    </xf>
    <xf numFmtId="186" fontId="40" fillId="4" borderId="7" xfId="35" applyNumberFormat="1" applyFont="1" applyFill="1" applyBorder="1" applyAlignment="1">
      <alignment horizontal="left" vertical="center" wrapText="1"/>
    </xf>
    <xf numFmtId="4" fontId="32" fillId="4" borderId="7" xfId="35" applyNumberFormat="1" applyFont="1" applyFill="1" applyBorder="1" applyAlignment="1">
      <alignment horizontal="left" vertical="center" wrapText="1"/>
    </xf>
    <xf numFmtId="186" fontId="32" fillId="4" borderId="7" xfId="35" applyNumberFormat="1" applyFont="1" applyFill="1" applyBorder="1" applyAlignment="1">
      <alignment horizontal="left" vertical="center" wrapText="1"/>
    </xf>
    <xf numFmtId="185" fontId="32" fillId="4" borderId="7" xfId="35" applyFont="1" applyFill="1" applyBorder="1" applyAlignment="1">
      <alignment horizontal="left" vertical="center" wrapText="1"/>
    </xf>
    <xf numFmtId="186" fontId="31" fillId="4" borderId="7" xfId="35" applyNumberFormat="1" applyFont="1" applyFill="1" applyBorder="1" applyAlignment="1">
      <alignment horizontal="left" vertical="center" wrapText="1"/>
    </xf>
    <xf numFmtId="185" fontId="31" fillId="4" borderId="7" xfId="35" applyFont="1" applyFill="1" applyBorder="1" applyAlignment="1">
      <alignment horizontal="left" vertical="center" wrapText="1"/>
    </xf>
    <xf numFmtId="185" fontId="32" fillId="0" borderId="7" xfId="35" applyFont="1" applyBorder="1" applyAlignment="1">
      <alignment horizontal="left" vertical="center" wrapText="1"/>
    </xf>
    <xf numFmtId="185" fontId="32" fillId="5" borderId="7" xfId="35" applyFont="1" applyFill="1" applyBorder="1" applyAlignment="1">
      <alignment horizontal="left" vertical="center" wrapText="1"/>
    </xf>
    <xf numFmtId="189" fontId="31" fillId="4" borderId="7" xfId="35" applyNumberFormat="1" applyFont="1" applyFill="1" applyBorder="1" applyAlignment="1">
      <alignment horizontal="left" vertical="center" wrapText="1"/>
    </xf>
    <xf numFmtId="185" fontId="41" fillId="0" borderId="7" xfId="40" applyFont="1" applyBorder="1" applyAlignment="1">
      <alignment horizontal="left" vertical="center" wrapText="1"/>
    </xf>
    <xf numFmtId="185" fontId="42" fillId="0" borderId="4" xfId="6" applyNumberFormat="1" applyFont="1" applyBorder="1" applyAlignment="1">
      <alignment horizontal="left" vertical="center"/>
    </xf>
    <xf numFmtId="186" fontId="42" fillId="0" borderId="4" xfId="6" applyNumberFormat="1" applyFont="1" applyBorder="1" applyAlignment="1">
      <alignment horizontal="left" vertical="center"/>
    </xf>
    <xf numFmtId="186" fontId="42" fillId="4" borderId="4" xfId="6" applyNumberFormat="1" applyFont="1" applyFill="1" applyBorder="1" applyAlignment="1">
      <alignment horizontal="left" vertical="center"/>
    </xf>
    <xf numFmtId="1" fontId="43" fillId="0" borderId="7" xfId="38" applyNumberFormat="1" applyFont="1" applyBorder="1" applyAlignment="1">
      <alignment horizontal="left" vertical="center" wrapText="1"/>
    </xf>
    <xf numFmtId="182" fontId="34" fillId="0" borderId="7" xfId="26" applyNumberFormat="1" applyFont="1" applyBorder="1" applyAlignment="1">
      <alignment horizontal="left" vertical="center" wrapText="1"/>
    </xf>
    <xf numFmtId="190" fontId="34" fillId="0" borderId="7" xfId="26" applyNumberFormat="1" applyFont="1" applyBorder="1" applyAlignment="1">
      <alignment horizontal="left" vertical="center" wrapText="1"/>
    </xf>
    <xf numFmtId="187" fontId="31" fillId="0" borderId="7" xfId="34" applyNumberFormat="1" applyFont="1" applyFill="1" applyBorder="1" applyAlignment="1" applyProtection="1">
      <alignment horizontal="left" vertical="center" wrapText="1"/>
    </xf>
    <xf numFmtId="186" fontId="34" fillId="0" borderId="7" xfId="26" applyNumberFormat="1" applyFont="1" applyBorder="1" applyAlignment="1">
      <alignment horizontal="left" vertical="center" wrapText="1"/>
    </xf>
    <xf numFmtId="185" fontId="31" fillId="0" borderId="7" xfId="39" applyFont="1" applyBorder="1" applyAlignment="1">
      <alignment horizontal="left" vertical="center" wrapText="1"/>
    </xf>
    <xf numFmtId="188" fontId="31" fillId="0" borderId="7" xfId="39" applyNumberFormat="1" applyFont="1" applyBorder="1" applyAlignment="1">
      <alignment horizontal="left" vertical="center"/>
    </xf>
    <xf numFmtId="186" fontId="34" fillId="0" borderId="7" xfId="37" applyNumberFormat="1" applyFont="1" applyBorder="1" applyAlignment="1">
      <alignment horizontal="left" vertical="center"/>
    </xf>
    <xf numFmtId="186" fontId="34" fillId="0" borderId="7" xfId="26" applyNumberFormat="1" applyFont="1" applyBorder="1" applyAlignment="1">
      <alignment horizontal="left" vertical="center"/>
    </xf>
    <xf numFmtId="185" fontId="42" fillId="0" borderId="7" xfId="14" applyNumberFormat="1" applyFont="1" applyFill="1" applyBorder="1" applyAlignment="1" applyProtection="1">
      <alignment horizontal="left" vertical="center"/>
    </xf>
    <xf numFmtId="186" fontId="31" fillId="0" borderId="7" xfId="26" applyNumberFormat="1" applyFont="1" applyBorder="1" applyAlignment="1">
      <alignment horizontal="left" vertical="center"/>
    </xf>
    <xf numFmtId="186" fontId="34" fillId="0" borderId="7" xfId="3" applyNumberFormat="1" applyFont="1" applyFill="1" applyBorder="1" applyAlignment="1" applyProtection="1">
      <alignment horizontal="left" vertical="center"/>
    </xf>
    <xf numFmtId="188" fontId="31" fillId="0" borderId="7" xfId="14" applyNumberFormat="1" applyFont="1" applyFill="1" applyBorder="1" applyAlignment="1" applyProtection="1">
      <alignment horizontal="left" vertical="center"/>
    </xf>
    <xf numFmtId="186" fontId="34" fillId="4" borderId="7" xfId="3" applyNumberFormat="1" applyFont="1" applyFill="1" applyBorder="1" applyAlignment="1" applyProtection="1">
      <alignment horizontal="left" vertical="center"/>
    </xf>
    <xf numFmtId="180" fontId="37" fillId="0" borderId="7" xfId="3" applyNumberFormat="1" applyFont="1" applyFill="1" applyBorder="1" applyAlignment="1" applyProtection="1">
      <alignment horizontal="left" vertical="center"/>
    </xf>
    <xf numFmtId="180" fontId="37" fillId="5" borderId="7" xfId="3" applyNumberFormat="1" applyFont="1" applyFill="1" applyBorder="1" applyAlignment="1" applyProtection="1">
      <alignment horizontal="left" vertical="center"/>
    </xf>
    <xf numFmtId="1" fontId="34" fillId="0" borderId="7" xfId="26" applyNumberFormat="1" applyFont="1" applyBorder="1" applyAlignment="1">
      <alignment horizontal="left" vertical="center"/>
    </xf>
    <xf numFmtId="180" fontId="37" fillId="0" borderId="7" xfId="26" applyNumberFormat="1" applyFont="1" applyBorder="1" applyAlignment="1">
      <alignment horizontal="left" vertical="center"/>
    </xf>
    <xf numFmtId="1" fontId="31" fillId="0" borderId="0" xfId="30" applyNumberFormat="1" applyFont="1" applyAlignment="1">
      <alignment horizontal="left" vertical="center"/>
    </xf>
    <xf numFmtId="186" fontId="31" fillId="0" borderId="0" xfId="1" applyNumberFormat="1" applyFont="1" applyAlignment="1">
      <alignment horizontal="left" vertical="center"/>
    </xf>
    <xf numFmtId="188" fontId="42" fillId="0" borderId="0" xfId="2" applyNumberFormat="1" applyFont="1" applyAlignment="1">
      <alignment horizontal="left" vertical="center"/>
    </xf>
    <xf numFmtId="178" fontId="32" fillId="0" borderId="0" xfId="1" applyNumberFormat="1" applyFont="1" applyAlignment="1">
      <alignment horizontal="left" vertical="center"/>
    </xf>
    <xf numFmtId="9" fontId="31" fillId="0" borderId="0" xfId="2" applyFont="1" applyFill="1" applyBorder="1" applyAlignment="1">
      <alignment horizontal="left" vertical="center"/>
    </xf>
    <xf numFmtId="186" fontId="44" fillId="0" borderId="0" xfId="0" applyNumberFormat="1" applyFont="1" applyAlignment="1">
      <alignment horizontal="left" vertical="center" wrapText="1"/>
    </xf>
    <xf numFmtId="185" fontId="37" fillId="0" borderId="0" xfId="41" applyNumberFormat="1" applyFont="1" applyAlignment="1">
      <alignment horizontal="left" vertical="center" wrapText="1"/>
    </xf>
    <xf numFmtId="186" fontId="37" fillId="0" borderId="0" xfId="41" applyNumberFormat="1" applyFont="1" applyAlignment="1">
      <alignment horizontal="left" vertical="center" wrapText="1"/>
    </xf>
    <xf numFmtId="185" fontId="63" fillId="0" borderId="0" xfId="6"/>
    <xf numFmtId="185" fontId="63" fillId="0" borderId="0" xfId="6" applyAlignment="1">
      <alignment horizontal="center" wrapText="1"/>
    </xf>
    <xf numFmtId="185" fontId="63" fillId="0" borderId="0" xfId="6" applyAlignment="1">
      <alignment wrapText="1"/>
    </xf>
    <xf numFmtId="180" fontId="63" fillId="0" borderId="0" xfId="6" applyNumberFormat="1" applyAlignment="1">
      <alignment wrapText="1"/>
    </xf>
    <xf numFmtId="191" fontId="63" fillId="0" borderId="0" xfId="6" applyNumberFormat="1" applyAlignment="1">
      <alignment wrapText="1"/>
    </xf>
    <xf numFmtId="2" fontId="63" fillId="0" borderId="0" xfId="6" applyNumberFormat="1" applyAlignment="1">
      <alignment wrapText="1"/>
    </xf>
    <xf numFmtId="1" fontId="63" fillId="0" borderId="0" xfId="6" applyNumberFormat="1" applyAlignment="1">
      <alignment wrapText="1"/>
    </xf>
    <xf numFmtId="43" fontId="63" fillId="0" borderId="0" xfId="6" applyNumberFormat="1" applyAlignment="1">
      <alignment wrapText="1"/>
    </xf>
    <xf numFmtId="10" fontId="63" fillId="0" borderId="0" xfId="6" applyNumberFormat="1" applyAlignment="1">
      <alignment wrapText="1"/>
    </xf>
    <xf numFmtId="192" fontId="63" fillId="0" borderId="0" xfId="6" applyNumberFormat="1" applyAlignment="1">
      <alignment wrapText="1"/>
    </xf>
    <xf numFmtId="185" fontId="1" fillId="0" borderId="7" xfId="6" applyFont="1" applyBorder="1" applyAlignment="1">
      <alignment horizontal="left" wrapText="1"/>
    </xf>
    <xf numFmtId="185" fontId="1" fillId="7" borderId="7" xfId="6" applyFont="1" applyFill="1" applyBorder="1" applyAlignment="1">
      <alignment horizontal="left" wrapText="1"/>
    </xf>
    <xf numFmtId="185" fontId="5" fillId="7" borderId="7" xfId="6" applyFont="1" applyFill="1" applyBorder="1" applyAlignment="1">
      <alignment horizontal="left" wrapText="1"/>
    </xf>
    <xf numFmtId="185" fontId="5" fillId="4" borderId="7" xfId="6" applyFont="1" applyFill="1" applyBorder="1" applyAlignment="1">
      <alignment horizontal="left" wrapText="1"/>
    </xf>
    <xf numFmtId="185" fontId="1" fillId="4" borderId="7" xfId="6" applyFont="1" applyFill="1" applyBorder="1" applyAlignment="1">
      <alignment horizontal="left" wrapText="1"/>
    </xf>
    <xf numFmtId="185" fontId="1" fillId="4" borderId="7" xfId="0" applyNumberFormat="1" applyFont="1" applyFill="1" applyBorder="1" applyAlignment="1">
      <alignment horizontal="left" wrapText="1"/>
    </xf>
    <xf numFmtId="185" fontId="1" fillId="7" borderId="7" xfId="0" applyNumberFormat="1" applyFont="1" applyFill="1" applyBorder="1" applyAlignment="1">
      <alignment horizontal="left" wrapText="1"/>
    </xf>
    <xf numFmtId="185" fontId="1" fillId="7" borderId="7" xfId="42" applyFont="1" applyFill="1" applyBorder="1" applyAlignment="1">
      <alignment horizontal="left" wrapText="1"/>
    </xf>
    <xf numFmtId="180" fontId="1" fillId="6" borderId="0" xfId="6" applyNumberFormat="1" applyFont="1" applyFill="1" applyAlignment="1">
      <alignment horizontal="left" wrapText="1"/>
    </xf>
    <xf numFmtId="180" fontId="1" fillId="8" borderId="22" xfId="6" applyNumberFormat="1" applyFont="1" applyFill="1" applyBorder="1" applyAlignment="1">
      <alignment horizontal="left" wrapText="1"/>
    </xf>
    <xf numFmtId="185" fontId="5" fillId="0" borderId="7" xfId="6" applyFont="1" applyBorder="1" applyAlignment="1">
      <alignment horizontal="left" wrapText="1"/>
    </xf>
    <xf numFmtId="191" fontId="1" fillId="0" borderId="7" xfId="6" applyNumberFormat="1" applyFont="1" applyBorder="1" applyAlignment="1">
      <alignment horizontal="left" wrapText="1"/>
    </xf>
    <xf numFmtId="2" fontId="1" fillId="0" borderId="7" xfId="6" applyNumberFormat="1" applyFont="1" applyBorder="1" applyAlignment="1">
      <alignment horizontal="left" wrapText="1"/>
    </xf>
    <xf numFmtId="1" fontId="1" fillId="0" borderId="7" xfId="6" applyNumberFormat="1" applyFont="1" applyBorder="1" applyAlignment="1">
      <alignment horizontal="left" wrapText="1"/>
    </xf>
    <xf numFmtId="43" fontId="45" fillId="0" borderId="7" xfId="7" applyNumberFormat="1" applyFont="1" applyBorder="1" applyAlignment="1">
      <alignment horizontal="left" wrapText="1"/>
    </xf>
    <xf numFmtId="2" fontId="1" fillId="0" borderId="7" xfId="7" applyNumberFormat="1" applyFont="1" applyBorder="1" applyAlignment="1">
      <alignment horizontal="left" wrapText="1"/>
    </xf>
    <xf numFmtId="1" fontId="45" fillId="0" borderId="7" xfId="7" applyNumberFormat="1" applyFont="1" applyBorder="1" applyAlignment="1">
      <alignment horizontal="left" wrapText="1"/>
    </xf>
    <xf numFmtId="180" fontId="45" fillId="0" borderId="7" xfId="7" applyNumberFormat="1" applyFont="1" applyBorder="1" applyAlignment="1">
      <alignment horizontal="left" wrapText="1"/>
    </xf>
    <xf numFmtId="10" fontId="1" fillId="0" borderId="7" xfId="6" applyNumberFormat="1" applyFont="1" applyBorder="1" applyAlignment="1">
      <alignment horizontal="left" wrapText="1"/>
    </xf>
    <xf numFmtId="180" fontId="45" fillId="4" borderId="7" xfId="7" applyNumberFormat="1" applyFont="1" applyFill="1" applyBorder="1" applyAlignment="1">
      <alignment horizontal="left" wrapText="1"/>
    </xf>
    <xf numFmtId="180" fontId="45" fillId="2" borderId="7" xfId="7" applyNumberFormat="1" applyFont="1" applyFill="1" applyBorder="1" applyAlignment="1">
      <alignment horizontal="left" wrapText="1"/>
    </xf>
    <xf numFmtId="10" fontId="45" fillId="2" borderId="7" xfId="7" applyNumberFormat="1" applyFont="1" applyFill="1" applyBorder="1" applyAlignment="1">
      <alignment horizontal="left" wrapText="1"/>
    </xf>
    <xf numFmtId="180" fontId="1" fillId="9" borderId="7" xfId="7" applyNumberFormat="1" applyFont="1" applyFill="1" applyBorder="1" applyAlignment="1">
      <alignment horizontal="left" wrapText="1"/>
    </xf>
    <xf numFmtId="180" fontId="1" fillId="2" borderId="7" xfId="7" applyNumberFormat="1" applyFont="1" applyFill="1" applyBorder="1" applyAlignment="1">
      <alignment horizontal="left" wrapText="1"/>
    </xf>
    <xf numFmtId="185" fontId="1" fillId="0" borderId="7" xfId="42" applyFont="1" applyBorder="1" applyAlignment="1">
      <alignment horizontal="left" wrapText="1"/>
    </xf>
    <xf numFmtId="192" fontId="45" fillId="0" borderId="7" xfId="7" applyNumberFormat="1" applyFont="1" applyBorder="1" applyAlignment="1">
      <alignment horizontal="left" wrapText="1"/>
    </xf>
    <xf numFmtId="185" fontId="63" fillId="0" borderId="7" xfId="6" applyNumberFormat="1" applyBorder="1" applyAlignment="1">
      <alignment horizontal="left"/>
    </xf>
    <xf numFmtId="185" fontId="63" fillId="0" borderId="7" xfId="6" applyBorder="1" applyAlignment="1">
      <alignment horizontal="left"/>
    </xf>
    <xf numFmtId="185" fontId="0" fillId="0" borderId="7" xfId="20" applyFont="1" applyBorder="1" applyAlignment="1">
      <alignment horizontal="left"/>
    </xf>
    <xf numFmtId="49" fontId="0" fillId="0" borderId="7" xfId="20" applyNumberFormat="1" applyFont="1" applyBorder="1" applyAlignment="1">
      <alignment horizontal="left"/>
    </xf>
    <xf numFmtId="185" fontId="63" fillId="0" borderId="0" xfId="6" applyNumberFormat="1" applyAlignment="1">
      <alignment wrapText="1"/>
    </xf>
    <xf numFmtId="186" fontId="63" fillId="0" borderId="0" xfId="6" applyNumberFormat="1" applyAlignment="1">
      <alignment wrapText="1"/>
    </xf>
    <xf numFmtId="185" fontId="3" fillId="0" borderId="0" xfId="15" applyAlignment="1" applyProtection="1">
      <alignment horizontal="left"/>
      <protection locked="0"/>
    </xf>
    <xf numFmtId="185" fontId="3" fillId="0" borderId="0" xfId="15" applyAlignment="1" applyProtection="1">
      <alignment horizontal="left" vertical="center"/>
      <protection locked="0"/>
    </xf>
    <xf numFmtId="185" fontId="47" fillId="0" borderId="0" xfId="26" applyFont="1" applyProtection="1">
      <protection locked="0"/>
    </xf>
    <xf numFmtId="185" fontId="48" fillId="0" borderId="0" xfId="26" applyFont="1" applyProtection="1">
      <protection locked="0"/>
    </xf>
    <xf numFmtId="185" fontId="20" fillId="0" borderId="0" xfId="15" applyFont="1" applyAlignment="1" applyProtection="1">
      <alignment horizontal="left"/>
      <protection locked="0"/>
    </xf>
    <xf numFmtId="185" fontId="25" fillId="0" borderId="0" xfId="15" applyFont="1" applyAlignment="1" applyProtection="1">
      <alignment horizontal="left"/>
      <protection locked="0"/>
    </xf>
    <xf numFmtId="185" fontId="49" fillId="0" borderId="0" xfId="15" applyFont="1" applyAlignment="1" applyProtection="1">
      <alignment horizontal="left"/>
      <protection locked="0"/>
    </xf>
    <xf numFmtId="180" fontId="3" fillId="0" borderId="0" xfId="15" applyNumberFormat="1" applyAlignment="1" applyProtection="1">
      <alignment horizontal="left"/>
      <protection locked="0"/>
    </xf>
    <xf numFmtId="185" fontId="1" fillId="0" borderId="7" xfId="26" applyFont="1" applyBorder="1" applyAlignment="1" applyProtection="1">
      <alignment horizontal="left"/>
      <protection locked="0"/>
    </xf>
    <xf numFmtId="185" fontId="0" fillId="0" borderId="7" xfId="26" applyFont="1" applyBorder="1" applyAlignment="1" applyProtection="1">
      <alignment horizontal="left"/>
      <protection locked="0"/>
    </xf>
    <xf numFmtId="185" fontId="1" fillId="11" borderId="7" xfId="26" applyFont="1" applyFill="1" applyBorder="1" applyAlignment="1" applyProtection="1">
      <alignment horizontal="left"/>
      <protection locked="0"/>
    </xf>
    <xf numFmtId="185" fontId="0" fillId="10" borderId="7" xfId="0" applyFill="1" applyBorder="1" applyAlignment="1">
      <alignment horizontal="left" wrapText="1"/>
    </xf>
    <xf numFmtId="185" fontId="0" fillId="0" borderId="7" xfId="15" applyFont="1" applyBorder="1" applyAlignment="1" applyProtection="1">
      <alignment horizontal="left"/>
      <protection locked="0"/>
    </xf>
    <xf numFmtId="185" fontId="20" fillId="0" borderId="0" xfId="15" applyFont="1" applyAlignment="1" applyProtection="1">
      <alignment horizontal="left" vertical="center"/>
      <protection locked="0"/>
    </xf>
    <xf numFmtId="185" fontId="3" fillId="0" borderId="0" xfId="15" applyAlignment="1" applyProtection="1">
      <alignment horizontal="center" vertical="center"/>
      <protection locked="0"/>
    </xf>
    <xf numFmtId="185" fontId="3" fillId="0" borderId="0" xfId="15" applyAlignment="1" applyProtection="1">
      <alignment horizontal="center" vertical="center" wrapText="1"/>
      <protection locked="0"/>
    </xf>
    <xf numFmtId="185" fontId="25" fillId="0" borderId="0" xfId="15" applyFont="1" applyAlignment="1" applyProtection="1">
      <alignment horizontal="left" vertical="center"/>
      <protection locked="0"/>
    </xf>
    <xf numFmtId="9" fontId="3" fillId="0" borderId="0" xfId="15" applyNumberFormat="1" applyAlignment="1" applyProtection="1">
      <alignment horizontal="center" vertical="center" wrapText="1"/>
      <protection locked="0"/>
    </xf>
    <xf numFmtId="185" fontId="49" fillId="0" borderId="0" xfId="15" applyFont="1" applyAlignment="1" applyProtection="1">
      <alignment horizontal="left" vertical="center"/>
      <protection locked="0"/>
    </xf>
    <xf numFmtId="180" fontId="3" fillId="0" borderId="0" xfId="15" applyNumberFormat="1" applyAlignment="1" applyProtection="1">
      <alignment horizontal="left" vertical="center"/>
      <protection locked="0"/>
    </xf>
    <xf numFmtId="185" fontId="50" fillId="0" borderId="0" xfId="15" applyFont="1" applyAlignment="1" applyProtection="1">
      <alignment horizontal="left" vertical="center"/>
      <protection locked="0"/>
    </xf>
    <xf numFmtId="185" fontId="5" fillId="0" borderId="7" xfId="26" applyFont="1" applyBorder="1" applyAlignment="1" applyProtection="1">
      <alignment horizontal="left"/>
      <protection locked="0"/>
    </xf>
    <xf numFmtId="185" fontId="46" fillId="0" borderId="7" xfId="26" applyFont="1" applyBorder="1" applyAlignment="1" applyProtection="1">
      <alignment horizontal="left"/>
      <protection locked="0"/>
    </xf>
    <xf numFmtId="185" fontId="1" fillId="5" borderId="7" xfId="26" applyFont="1" applyFill="1" applyBorder="1" applyAlignment="1" applyProtection="1">
      <alignment horizontal="left"/>
      <protection locked="0"/>
    </xf>
    <xf numFmtId="185" fontId="46" fillId="0" borderId="7" xfId="15" applyFont="1" applyBorder="1" applyAlignment="1" applyProtection="1">
      <alignment horizontal="left"/>
      <protection locked="0"/>
    </xf>
    <xf numFmtId="185" fontId="50" fillId="0" borderId="0" xfId="15" applyFont="1" applyAlignment="1">
      <alignment horizontal="left" vertical="center"/>
    </xf>
    <xf numFmtId="185" fontId="50" fillId="0" borderId="0" xfId="15" applyFont="1" applyAlignment="1">
      <alignment horizontal="left" vertical="center" wrapText="1"/>
    </xf>
    <xf numFmtId="185" fontId="5" fillId="5" borderId="7" xfId="26" applyFont="1" applyFill="1" applyBorder="1" applyAlignment="1" applyProtection="1">
      <alignment horizontal="left"/>
      <protection locked="0"/>
    </xf>
    <xf numFmtId="185" fontId="0" fillId="0" borderId="7" xfId="26" applyNumberFormat="1" applyFont="1" applyBorder="1" applyAlignment="1" applyProtection="1">
      <alignment horizontal="left"/>
      <protection locked="0"/>
    </xf>
    <xf numFmtId="185" fontId="3" fillId="0" borderId="0" xfId="15" applyAlignment="1" applyProtection="1">
      <alignment horizontal="center"/>
      <protection locked="0"/>
    </xf>
    <xf numFmtId="9" fontId="3" fillId="0" borderId="0" xfId="15" applyNumberFormat="1" applyAlignment="1" applyProtection="1">
      <alignment horizontal="center" wrapText="1"/>
      <protection locked="0"/>
    </xf>
    <xf numFmtId="185" fontId="50" fillId="0" borderId="0" xfId="15" applyFont="1" applyAlignment="1">
      <alignment horizontal="left"/>
    </xf>
    <xf numFmtId="185" fontId="50" fillId="0" borderId="0" xfId="15" applyFont="1" applyAlignment="1">
      <alignment horizontal="left" wrapText="1"/>
    </xf>
    <xf numFmtId="185" fontId="50" fillId="0" borderId="0" xfId="15" applyFont="1" applyAlignment="1" applyProtection="1">
      <alignment horizontal="left"/>
      <protection locked="0"/>
    </xf>
    <xf numFmtId="185" fontId="0" fillId="0" borderId="9" xfId="15" applyFont="1" applyBorder="1" applyAlignment="1" applyProtection="1">
      <alignment horizontal="left"/>
      <protection locked="0"/>
    </xf>
    <xf numFmtId="9" fontId="3" fillId="0" borderId="0" xfId="15" applyNumberFormat="1" applyAlignment="1" applyProtection="1">
      <alignment horizontal="center"/>
      <protection locked="0"/>
    </xf>
    <xf numFmtId="9" fontId="25" fillId="0" borderId="0" xfId="15" applyNumberFormat="1" applyFont="1" applyAlignment="1" applyProtection="1">
      <alignment horizontal="center" wrapText="1"/>
      <protection locked="0"/>
    </xf>
    <xf numFmtId="9" fontId="49" fillId="0" borderId="0" xfId="15" applyNumberFormat="1" applyFont="1" applyAlignment="1">
      <alignment horizontal="center" wrapText="1"/>
    </xf>
    <xf numFmtId="185" fontId="3" fillId="0" borderId="0" xfId="15" applyAlignment="1">
      <alignment horizontal="left"/>
    </xf>
    <xf numFmtId="185" fontId="3" fillId="0" borderId="0" xfId="15" applyAlignment="1">
      <alignment horizontal="left" wrapText="1"/>
    </xf>
    <xf numFmtId="180" fontId="3" fillId="0" borderId="0" xfId="15" applyNumberFormat="1" applyAlignment="1">
      <alignment horizontal="left"/>
    </xf>
    <xf numFmtId="185" fontId="50" fillId="0" borderId="0" xfId="15" applyFont="1"/>
    <xf numFmtId="14" fontId="50" fillId="0" borderId="0" xfId="15" applyNumberFormat="1" applyFont="1"/>
    <xf numFmtId="185" fontId="50" fillId="0" borderId="0" xfId="15" applyFont="1" applyAlignment="1">
      <alignment wrapText="1"/>
    </xf>
    <xf numFmtId="180" fontId="50" fillId="0" borderId="0" xfId="15" applyNumberFormat="1" applyFont="1" applyAlignment="1">
      <alignment horizontal="left"/>
    </xf>
    <xf numFmtId="185" fontId="1" fillId="5" borderId="7" xfId="15" applyFont="1" applyFill="1" applyBorder="1" applyAlignment="1" applyProtection="1">
      <alignment horizontal="left"/>
      <protection locked="0"/>
    </xf>
    <xf numFmtId="185" fontId="1" fillId="0" borderId="22" xfId="26" applyFont="1" applyBorder="1" applyAlignment="1" applyProtection="1">
      <alignment horizontal="left"/>
      <protection locked="0"/>
    </xf>
    <xf numFmtId="185" fontId="1" fillId="0" borderId="4" xfId="26" applyFont="1" applyBorder="1" applyAlignment="1" applyProtection="1">
      <alignment horizontal="left"/>
      <protection locked="0"/>
    </xf>
    <xf numFmtId="185" fontId="3" fillId="0" borderId="0" xfId="15"/>
    <xf numFmtId="14" fontId="3" fillId="0" borderId="0" xfId="15" applyNumberFormat="1"/>
    <xf numFmtId="185" fontId="3" fillId="0" borderId="0" xfId="15" applyAlignment="1">
      <alignment wrapText="1"/>
    </xf>
    <xf numFmtId="185" fontId="50" fillId="0" borderId="0" xfId="15" applyFont="1" applyAlignment="1">
      <alignment horizontal="right" wrapText="1"/>
    </xf>
    <xf numFmtId="185" fontId="1" fillId="0" borderId="23" xfId="26" applyFont="1" applyBorder="1" applyAlignment="1" applyProtection="1">
      <alignment horizontal="left"/>
      <protection locked="0"/>
    </xf>
    <xf numFmtId="185" fontId="0" fillId="0" borderId="13" xfId="26" applyFont="1" applyBorder="1" applyAlignment="1" applyProtection="1">
      <alignment horizontal="left"/>
      <protection locked="0"/>
    </xf>
    <xf numFmtId="180" fontId="0" fillId="12" borderId="7" xfId="26" applyNumberFormat="1" applyFont="1" applyFill="1" applyBorder="1" applyAlignment="1" applyProtection="1">
      <alignment horizontal="left"/>
      <protection locked="0"/>
    </xf>
    <xf numFmtId="185" fontId="0" fillId="0" borderId="7" xfId="0" applyBorder="1" applyAlignment="1">
      <alignment horizontal="left"/>
    </xf>
    <xf numFmtId="185" fontId="0" fillId="0" borderId="0" xfId="0" applyAlignment="1">
      <alignment horizontal="left"/>
    </xf>
    <xf numFmtId="185" fontId="0" fillId="0" borderId="12" xfId="26" applyFont="1" applyBorder="1" applyAlignment="1" applyProtection="1">
      <alignment horizontal="left"/>
      <protection locked="0"/>
    </xf>
    <xf numFmtId="14" fontId="0" fillId="0" borderId="7" xfId="26" applyNumberFormat="1" applyFont="1" applyBorder="1" applyAlignment="1" applyProtection="1">
      <alignment horizontal="left"/>
      <protection locked="0"/>
    </xf>
    <xf numFmtId="185" fontId="0" fillId="0" borderId="0" xfId="26" applyFont="1" applyAlignment="1" applyProtection="1">
      <alignment horizontal="left"/>
      <protection locked="0"/>
    </xf>
    <xf numFmtId="185" fontId="51" fillId="0" borderId="0" xfId="26" applyFont="1" applyAlignment="1" applyProtection="1">
      <alignment horizontal="left"/>
      <protection locked="0"/>
    </xf>
    <xf numFmtId="188" fontId="46" fillId="0" borderId="0" xfId="0" applyNumberFormat="1" applyFont="1" applyAlignment="1">
      <alignment horizontal="left"/>
    </xf>
    <xf numFmtId="185" fontId="52" fillId="0" borderId="0" xfId="26" applyFont="1" applyAlignment="1" applyProtection="1">
      <alignment horizontal="left"/>
      <protection locked="0"/>
    </xf>
    <xf numFmtId="185" fontId="0" fillId="0" borderId="7" xfId="0" applyBorder="1" applyAlignment="1">
      <alignment horizontal="center" vertical="center"/>
    </xf>
    <xf numFmtId="185" fontId="63" fillId="0" borderId="7" xfId="0" applyFont="1" applyBorder="1" applyAlignment="1">
      <alignment horizontal="center" vertical="center"/>
    </xf>
    <xf numFmtId="185" fontId="2" fillId="0" borderId="7" xfId="0" applyFont="1" applyBorder="1" applyAlignment="1">
      <alignment horizontal="center" vertical="center"/>
    </xf>
    <xf numFmtId="185" fontId="2" fillId="0" borderId="7" xfId="0" quotePrefix="1" applyFont="1" applyBorder="1" applyAlignment="1">
      <alignment horizontal="center" vertical="center"/>
    </xf>
    <xf numFmtId="14" fontId="63" fillId="0" borderId="7" xfId="0" applyNumberFormat="1" applyFont="1" applyBorder="1" applyAlignment="1">
      <alignment horizontal="center" vertical="center"/>
    </xf>
    <xf numFmtId="195" fontId="0" fillId="0" borderId="7" xfId="20" applyNumberFormat="1" applyFont="1" applyBorder="1" applyAlignment="1">
      <alignment horizontal="left"/>
    </xf>
    <xf numFmtId="195" fontId="53" fillId="0" borderId="7" xfId="0" applyNumberFormat="1" applyFont="1" applyBorder="1" applyAlignment="1">
      <alignment horizontal="center" vertical="center"/>
    </xf>
    <xf numFmtId="185" fontId="53" fillId="0" borderId="7" xfId="0" applyFont="1" applyBorder="1" applyAlignment="1">
      <alignment horizontal="center" vertical="center" wrapText="1"/>
    </xf>
    <xf numFmtId="185" fontId="53" fillId="0" borderId="7" xfId="0" applyFont="1" applyBorder="1" applyAlignment="1">
      <alignment horizontal="center" vertical="center"/>
    </xf>
    <xf numFmtId="185" fontId="63" fillId="0" borderId="0" xfId="0" applyFont="1"/>
    <xf numFmtId="185" fontId="63" fillId="0" borderId="0" xfId="0" applyFont="1" applyAlignment="1">
      <alignment horizontal="left" vertical="center"/>
    </xf>
    <xf numFmtId="185" fontId="63" fillId="0" borderId="0" xfId="0" applyFont="1" applyAlignment="1">
      <alignment vertical="center"/>
    </xf>
    <xf numFmtId="10" fontId="0" fillId="0" borderId="0" xfId="0" applyNumberFormat="1" applyAlignment="1">
      <alignment horizontal="left"/>
    </xf>
    <xf numFmtId="185" fontId="63" fillId="0" borderId="0" xfId="0" applyFont="1" applyAlignment="1">
      <alignment horizontal="left"/>
    </xf>
    <xf numFmtId="185" fontId="63" fillId="0" borderId="7" xfId="26" applyFont="1" applyBorder="1" applyAlignment="1" applyProtection="1">
      <alignment horizontal="left"/>
      <protection locked="0"/>
    </xf>
    <xf numFmtId="185" fontId="66" fillId="0" borderId="0" xfId="0" applyFont="1"/>
    <xf numFmtId="49" fontId="63" fillId="0" borderId="7" xfId="20" applyNumberFormat="1" applyFont="1" applyBorder="1" applyAlignment="1">
      <alignment horizontal="left"/>
    </xf>
    <xf numFmtId="185" fontId="3" fillId="0" borderId="7" xfId="0" applyFont="1" applyBorder="1"/>
    <xf numFmtId="185" fontId="3" fillId="4" borderId="7" xfId="0" applyFont="1" applyFill="1" applyBorder="1"/>
    <xf numFmtId="185" fontId="63" fillId="0" borderId="24" xfId="0" applyFont="1" applyBorder="1" applyAlignment="1">
      <alignment horizontal="center" vertical="center" wrapText="1"/>
    </xf>
    <xf numFmtId="185" fontId="0" fillId="0" borderId="0" xfId="0" applyAlignment="1">
      <alignment horizontal="center" vertical="center" wrapText="1"/>
    </xf>
    <xf numFmtId="185" fontId="32" fillId="0" borderId="7" xfId="36" applyFont="1" applyBorder="1" applyAlignment="1">
      <alignment horizontal="left" vertical="center" wrapText="1"/>
    </xf>
    <xf numFmtId="185" fontId="32" fillId="0" borderId="7" xfId="26" applyNumberFormat="1" applyFont="1" applyBorder="1" applyAlignment="1" applyProtection="1">
      <alignment horizontal="left" vertical="center" wrapText="1"/>
      <protection locked="0"/>
    </xf>
    <xf numFmtId="185" fontId="31" fillId="0" borderId="7" xfId="36" applyFont="1" applyBorder="1" applyAlignment="1">
      <alignment horizontal="left" vertical="center" wrapText="1"/>
    </xf>
    <xf numFmtId="185" fontId="31" fillId="0" borderId="20" xfId="36" applyFont="1" applyBorder="1" applyAlignment="1">
      <alignment horizontal="left" vertical="center" wrapText="1"/>
    </xf>
    <xf numFmtId="185" fontId="31" fillId="0" borderId="21" xfId="36" applyFont="1" applyBorder="1" applyAlignment="1">
      <alignment horizontal="left" vertical="center" wrapText="1"/>
    </xf>
    <xf numFmtId="186" fontId="37" fillId="0" borderId="7" xfId="26" applyNumberFormat="1" applyFont="1" applyBorder="1" applyAlignment="1" applyProtection="1">
      <alignment horizontal="left" vertical="center" wrapText="1"/>
      <protection locked="0"/>
    </xf>
    <xf numFmtId="185" fontId="33" fillId="0" borderId="14" xfId="29" applyFont="1" applyBorder="1" applyAlignment="1" applyProtection="1">
      <alignment horizontal="left" vertical="center"/>
      <protection locked="0"/>
    </xf>
    <xf numFmtId="185" fontId="33" fillId="0" borderId="15" xfId="29" applyFont="1" applyBorder="1" applyAlignment="1" applyProtection="1">
      <alignment horizontal="left" vertical="center"/>
      <protection locked="0"/>
    </xf>
    <xf numFmtId="185" fontId="33" fillId="0" borderId="16" xfId="29" applyFont="1" applyBorder="1" applyAlignment="1" applyProtection="1">
      <alignment horizontal="left" vertical="center"/>
      <protection locked="0"/>
    </xf>
    <xf numFmtId="185" fontId="32" fillId="0" borderId="7" xfId="26" applyNumberFormat="1" applyFont="1" applyBorder="1" applyAlignment="1" applyProtection="1">
      <alignment horizontal="left" vertical="center"/>
      <protection locked="0"/>
    </xf>
    <xf numFmtId="185" fontId="32" fillId="0" borderId="7" xfId="11" applyFont="1" applyBorder="1" applyAlignment="1">
      <alignment horizontal="left" vertical="center" wrapText="1"/>
    </xf>
    <xf numFmtId="186" fontId="32" fillId="0" borderId="9" xfId="11" applyNumberFormat="1" applyFont="1" applyBorder="1" applyAlignment="1">
      <alignment horizontal="left" vertical="center" wrapText="1"/>
    </xf>
    <xf numFmtId="186" fontId="32" fillId="0" borderId="12" xfId="11" applyNumberFormat="1" applyFont="1" applyBorder="1" applyAlignment="1">
      <alignment horizontal="left" vertical="center" wrapText="1"/>
    </xf>
    <xf numFmtId="186" fontId="32" fillId="0" borderId="13" xfId="11" applyNumberFormat="1" applyFont="1" applyBorder="1" applyAlignment="1">
      <alignment horizontal="left" vertical="center" wrapText="1"/>
    </xf>
    <xf numFmtId="186" fontId="36" fillId="4" borderId="7" xfId="26" applyNumberFormat="1" applyFont="1" applyFill="1" applyBorder="1" applyAlignment="1" applyProtection="1">
      <alignment horizontal="left" vertical="center" wrapText="1"/>
      <protection locked="0"/>
    </xf>
    <xf numFmtId="185" fontId="37" fillId="0" borderId="7" xfId="26" applyNumberFormat="1" applyFont="1" applyBorder="1" applyAlignment="1" applyProtection="1">
      <alignment horizontal="left" vertical="center" wrapText="1"/>
      <protection locked="0"/>
    </xf>
    <xf numFmtId="186" fontId="37" fillId="4" borderId="7" xfId="26" applyNumberFormat="1" applyFont="1" applyFill="1" applyBorder="1" applyAlignment="1" applyProtection="1">
      <alignment horizontal="left" vertical="center" wrapText="1"/>
      <protection locked="0"/>
    </xf>
    <xf numFmtId="185" fontId="37" fillId="5" borderId="7" xfId="26" applyNumberFormat="1" applyFont="1" applyFill="1" applyBorder="1" applyAlignment="1" applyProtection="1">
      <alignment horizontal="left" vertical="center" wrapText="1"/>
      <protection locked="0"/>
    </xf>
    <xf numFmtId="185" fontId="36" fillId="0" borderId="7" xfId="26" applyNumberFormat="1" applyFont="1" applyBorder="1" applyAlignment="1" applyProtection="1">
      <alignment horizontal="left" vertical="center" wrapText="1"/>
      <protection locked="0"/>
    </xf>
    <xf numFmtId="187" fontId="32" fillId="0" borderId="7" xfId="34" applyNumberFormat="1" applyFont="1" applyBorder="1" applyAlignment="1" applyProtection="1">
      <alignment horizontal="left" vertical="center" wrapText="1"/>
      <protection locked="0"/>
    </xf>
    <xf numFmtId="185" fontId="9" fillId="0" borderId="2" xfId="0" applyNumberFormat="1" applyFont="1" applyBorder="1" applyAlignment="1">
      <alignment horizontal="left" vertical="center" wrapText="1"/>
    </xf>
    <xf numFmtId="185" fontId="9" fillId="0" borderId="3" xfId="0" applyNumberFormat="1" applyFont="1" applyBorder="1" applyAlignment="1">
      <alignment horizontal="left" vertical="center"/>
    </xf>
    <xf numFmtId="185" fontId="9" fillId="0" borderId="5" xfId="0" applyNumberFormat="1" applyFont="1" applyBorder="1" applyAlignment="1">
      <alignment horizontal="center" vertical="center" wrapText="1"/>
    </xf>
    <xf numFmtId="185" fontId="9" fillId="0" borderId="6" xfId="0" applyNumberFormat="1" applyFont="1" applyBorder="1" applyAlignment="1">
      <alignment horizontal="center" vertical="center" wrapText="1"/>
    </xf>
    <xf numFmtId="185" fontId="14" fillId="0" borderId="8" xfId="0" applyNumberFormat="1" applyFont="1" applyBorder="1" applyAlignment="1">
      <alignment horizontal="center" vertical="center"/>
    </xf>
    <xf numFmtId="185" fontId="14" fillId="0" borderId="4" xfId="0" applyNumberFormat="1" applyFont="1" applyBorder="1" applyAlignment="1">
      <alignment horizontal="center" vertical="center"/>
    </xf>
    <xf numFmtId="185" fontId="14" fillId="0" borderId="10" xfId="0" applyNumberFormat="1" applyFont="1" applyBorder="1" applyAlignment="1">
      <alignment horizontal="center" vertical="center"/>
    </xf>
    <xf numFmtId="185" fontId="14" fillId="0" borderId="11" xfId="0" applyNumberFormat="1" applyFont="1" applyBorder="1" applyAlignment="1">
      <alignment horizontal="center" vertical="center"/>
    </xf>
    <xf numFmtId="185" fontId="14" fillId="0" borderId="7" xfId="0" applyNumberFormat="1" applyFont="1" applyBorder="1" applyAlignment="1">
      <alignment horizontal="center" vertical="center"/>
    </xf>
    <xf numFmtId="185" fontId="14" fillId="0" borderId="7" xfId="0" applyNumberFormat="1" applyFont="1" applyBorder="1" applyAlignment="1">
      <alignment horizontal="center" vertical="center" wrapText="1"/>
    </xf>
    <xf numFmtId="181" fontId="15" fillId="0" borderId="7" xfId="0" applyNumberFormat="1" applyFont="1" applyBorder="1" applyAlignment="1">
      <alignment horizontal="center" vertical="center" wrapText="1"/>
    </xf>
    <xf numFmtId="185" fontId="16" fillId="0" borderId="7" xfId="0" applyNumberFormat="1" applyFont="1" applyBorder="1" applyAlignment="1">
      <alignment horizontal="center" vertical="center" wrapText="1"/>
    </xf>
    <xf numFmtId="185" fontId="8" fillId="0" borderId="7" xfId="0" applyNumberFormat="1" applyFont="1" applyBorder="1" applyAlignment="1">
      <alignment horizontal="center" vertical="center" wrapText="1"/>
    </xf>
    <xf numFmtId="185" fontId="14" fillId="0" borderId="9" xfId="0" applyNumberFormat="1" applyFont="1" applyBorder="1" applyAlignment="1">
      <alignment horizontal="center" vertical="center"/>
    </xf>
    <xf numFmtId="185" fontId="14" fillId="0" borderId="12" xfId="0" applyNumberFormat="1" applyFont="1" applyBorder="1" applyAlignment="1">
      <alignment horizontal="center" vertical="center"/>
    </xf>
    <xf numFmtId="185" fontId="14" fillId="0" borderId="13" xfId="0" applyNumberFormat="1" applyFont="1" applyBorder="1" applyAlignment="1">
      <alignment horizontal="center" vertical="center"/>
    </xf>
    <xf numFmtId="185" fontId="21" fillId="0" borderId="7" xfId="0" applyNumberFormat="1" applyFont="1" applyBorder="1" applyAlignment="1">
      <alignment horizontal="center" wrapText="1"/>
    </xf>
    <xf numFmtId="185" fontId="19" fillId="0" borderId="7" xfId="0" applyNumberFormat="1" applyFont="1" applyBorder="1" applyAlignment="1">
      <alignment horizontal="center" vertical="center" wrapText="1"/>
    </xf>
    <xf numFmtId="185" fontId="20" fillId="0" borderId="7" xfId="0" applyNumberFormat="1" applyFont="1" applyBorder="1" applyAlignment="1">
      <alignment horizontal="center" vertical="center" wrapText="1"/>
    </xf>
    <xf numFmtId="0" fontId="63" fillId="0" borderId="0" xfId="6" applyNumberFormat="1" applyAlignment="1">
      <alignment wrapText="1"/>
    </xf>
  </cellXfs>
  <cellStyles count="43">
    <cellStyle name=" 1" xfId="36"/>
    <cellStyle name=" 1 2" xfId="31"/>
    <cellStyle name="Currency 2 2" xfId="34"/>
    <cellStyle name="Currency 2 2 2" xfId="3"/>
    <cellStyle name="Currency_JCP 75 grams MF sheet set 04072011 hellen 2" xfId="4"/>
    <cellStyle name="Normal 1" xfId="33"/>
    <cellStyle name="Normal 1 2" xfId="5"/>
    <cellStyle name="Normal 2" xfId="6"/>
    <cellStyle name="Normal 2 18 2" xfId="7"/>
    <cellStyle name="Normal 2 31" xfId="42"/>
    <cellStyle name="Normal 28" xfId="38"/>
    <cellStyle name="Normal 3 2 15" xfId="8"/>
    <cellStyle name="Normal 35" xfId="9"/>
    <cellStyle name="Normal 52" xfId="10"/>
    <cellStyle name="Normal_08Fall market pillow&amp;MPD&amp;CMF 2" xfId="37"/>
    <cellStyle name="Normal_HBC Flocked bed 100519" xfId="30"/>
    <cellStyle name="Normal_March 2011 Macys market quote" xfId="11"/>
    <cellStyle name="Normal_WMCA 202-Satin Final commitment 011812" xfId="39"/>
    <cellStyle name="Percent 17" xfId="12"/>
    <cellStyle name="Percent 2" xfId="13"/>
    <cellStyle name="Percent 2 2 2" xfId="14"/>
    <cellStyle name="Style 1" xfId="15"/>
    <cellStyle name="百分比" xfId="2" builtinId="5"/>
    <cellStyle name="百分比 2" xfId="16"/>
    <cellStyle name="百分比 2 2" xfId="17"/>
    <cellStyle name="百分比 3" xfId="18"/>
    <cellStyle name="百分比 5" xfId="19"/>
    <cellStyle name="常规" xfId="0" builtinId="0"/>
    <cellStyle name="常规 14 2" xfId="41"/>
    <cellStyle name="常规 18" xfId="20"/>
    <cellStyle name="常规 2" xfId="21"/>
    <cellStyle name="常规 3" xfId="22"/>
    <cellStyle name="常规 7" xfId="40"/>
    <cellStyle name="常规_HBC Blanket &amp; Throw 100125 2" xfId="32"/>
    <cellStyle name="货币" xfId="1" builtinId="4"/>
    <cellStyle name="货币 2" xfId="23"/>
    <cellStyle name="货币 3" xfId="24"/>
    <cellStyle name="千位分隔 4" xfId="25"/>
    <cellStyle name="样式 1 2" xfId="26"/>
    <cellStyle name="样式 1 2 2" xfId="27"/>
    <cellStyle name="样式 1 3" xfId="35"/>
    <cellStyle name="样式 1 3 2" xfId="29"/>
    <cellStyle name="样式 1 5" xfId="2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1402080</xdr:colOff>
      <xdr:row>17</xdr:row>
      <xdr:rowOff>91440</xdr:rowOff>
    </xdr:from>
    <xdr:to>
      <xdr:col>4</xdr:col>
      <xdr:colOff>1280160</xdr:colOff>
      <xdr:row>34</xdr:row>
      <xdr:rowOff>60960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80"/>
        <a:stretch>
          <a:fillRect/>
        </a:stretch>
      </xdr:blipFill>
      <xdr:spPr>
        <a:xfrm>
          <a:off x="3070860" y="5003800"/>
          <a:ext cx="3147060" cy="322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1440180</xdr:colOff>
      <xdr:row>17</xdr:row>
      <xdr:rowOff>121920</xdr:rowOff>
    </xdr:from>
    <xdr:to>
      <xdr:col>9</xdr:col>
      <xdr:colOff>137160</xdr:colOff>
      <xdr:row>31</xdr:row>
      <xdr:rowOff>30480</xdr:rowOff>
    </xdr:to>
    <xdr:pic>
      <xdr:nvPicPr>
        <xdr:cNvPr id="3" name="图片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7940" y="5034280"/>
          <a:ext cx="3627120" cy="258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701040</xdr:colOff>
      <xdr:row>21</xdr:row>
      <xdr:rowOff>114300</xdr:rowOff>
    </xdr:to>
    <xdr:pic>
      <xdr:nvPicPr>
        <xdr:cNvPr id="4" name="图片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23690"/>
          <a:ext cx="2369820" cy="167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53340</xdr:rowOff>
    </xdr:from>
    <xdr:to>
      <xdr:col>2</xdr:col>
      <xdr:colOff>114300</xdr:colOff>
      <xdr:row>30</xdr:row>
      <xdr:rowOff>0</xdr:rowOff>
    </xdr:to>
    <xdr:pic>
      <xdr:nvPicPr>
        <xdr:cNvPr id="5" name="图片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15050"/>
          <a:ext cx="1783080" cy="128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Users\sarah.chen\AppData\Local\Microsoft\Windows\Temporary%20Internet%20Files\Content.Outlook\RBUPAN03\Window%20Pane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.sharepoint.com\Msfs05\data1\Documents%20and%20Settings\tm50891\Local%20Settings\Temporary%20Internet%20Files\OLK106\Levolor%203%2025%2007%20Proforma%20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F17" sqref="F17"/>
    </sheetView>
  </sheetViews>
  <sheetFormatPr defaultColWidth="9" defaultRowHeight="15"/>
  <cols>
    <col min="1" max="1" width="18.7109375" customWidth="1"/>
    <col min="2" max="2" width="25.4257812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169" customFormat="1" ht="20.25">
      <c r="A2" s="171" t="s">
        <v>0</v>
      </c>
      <c r="B2" s="172"/>
      <c r="C2" s="171"/>
      <c r="D2" s="172"/>
      <c r="E2" s="171"/>
      <c r="F2" s="172"/>
      <c r="G2" s="171"/>
      <c r="H2" s="172"/>
      <c r="O2" s="173"/>
      <c r="R2" s="169" t="s">
        <v>1</v>
      </c>
      <c r="W2" s="174"/>
      <c r="Y2" s="175"/>
      <c r="Z2" s="175"/>
      <c r="AA2" s="175"/>
      <c r="HF2" s="176"/>
    </row>
    <row r="3" spans="1:224" s="170" customFormat="1" ht="43.5" customHeight="1">
      <c r="A3" s="177" t="s">
        <v>2</v>
      </c>
      <c r="B3" s="178" t="s">
        <v>3</v>
      </c>
      <c r="C3" s="179" t="s">
        <v>4</v>
      </c>
      <c r="D3" s="180" t="str">
        <f>_xlfn.TEXTJOIN(" ",TRUE,B5,D5,D6,B6,D4,D7)</f>
        <v>Costco 2026 BeautySleep 120gsm Solid/Printed Microfiber SHEET/SHEET SET</v>
      </c>
      <c r="E3" s="177" t="s">
        <v>5</v>
      </c>
      <c r="F3" s="181" t="s">
        <v>6</v>
      </c>
      <c r="G3" s="177" t="s">
        <v>7</v>
      </c>
      <c r="H3" s="181" t="s">
        <v>8</v>
      </c>
      <c r="O3" s="182"/>
      <c r="S3" s="183"/>
      <c r="T3" s="183"/>
      <c r="U3" s="184"/>
      <c r="W3" s="185"/>
      <c r="X3" s="186"/>
      <c r="Y3" s="187"/>
      <c r="Z3" s="187"/>
      <c r="AA3" s="187"/>
      <c r="GX3" s="188"/>
      <c r="HB3" s="189" t="s">
        <v>9</v>
      </c>
      <c r="HC3" s="189" t="s">
        <v>10</v>
      </c>
      <c r="HD3" s="189" t="s">
        <v>11</v>
      </c>
      <c r="HE3" s="189" t="s">
        <v>12</v>
      </c>
      <c r="HF3" s="189"/>
      <c r="HG3" s="189" t="s">
        <v>13</v>
      </c>
      <c r="HH3" s="189" t="s">
        <v>14</v>
      </c>
      <c r="HI3" s="189" t="s">
        <v>15</v>
      </c>
      <c r="HJ3" s="189" t="s">
        <v>16</v>
      </c>
      <c r="HK3" s="189"/>
      <c r="HL3" s="189"/>
      <c r="HM3" s="189"/>
      <c r="HN3" s="189"/>
      <c r="HO3" s="189"/>
      <c r="HP3" s="189"/>
    </row>
    <row r="4" spans="1:224" s="170" customFormat="1" ht="33.950000000000003" customHeight="1">
      <c r="A4" s="190" t="s">
        <v>17</v>
      </c>
      <c r="B4" s="191" t="s">
        <v>18</v>
      </c>
      <c r="C4" s="192" t="s">
        <v>19</v>
      </c>
      <c r="D4" s="246" t="s">
        <v>771</v>
      </c>
      <c r="E4" s="177" t="s">
        <v>20</v>
      </c>
      <c r="F4" s="193" t="s">
        <v>21</v>
      </c>
      <c r="G4" s="177" t="s">
        <v>22</v>
      </c>
      <c r="H4" s="181" t="s">
        <v>23</v>
      </c>
      <c r="O4" s="182"/>
      <c r="S4" s="183"/>
      <c r="T4" s="183"/>
      <c r="U4" s="184"/>
      <c r="W4" s="185"/>
      <c r="X4" s="186"/>
      <c r="Y4" s="187"/>
      <c r="Z4" s="187"/>
      <c r="AA4" s="187"/>
      <c r="GX4" s="188"/>
      <c r="HB4" s="194" t="s">
        <v>6</v>
      </c>
      <c r="HC4" s="195" t="s">
        <v>24</v>
      </c>
      <c r="HD4" s="189" t="s">
        <v>25</v>
      </c>
      <c r="HE4" s="189" t="s">
        <v>26</v>
      </c>
      <c r="HF4" s="189" t="s">
        <v>27</v>
      </c>
      <c r="HG4" s="189"/>
      <c r="HH4" s="194"/>
      <c r="HI4" s="189"/>
      <c r="HJ4" s="189"/>
      <c r="HK4" s="189"/>
      <c r="HL4" s="189"/>
      <c r="HM4" s="189"/>
      <c r="HN4" s="189"/>
      <c r="HO4" s="189"/>
      <c r="HP4" s="189"/>
    </row>
    <row r="5" spans="1:224" s="169" customFormat="1" ht="15" customHeight="1">
      <c r="A5" s="196" t="s">
        <v>28</v>
      </c>
      <c r="B5" s="178" t="s">
        <v>29</v>
      </c>
      <c r="C5" s="192" t="s">
        <v>30</v>
      </c>
      <c r="D5" s="197">
        <v>2026</v>
      </c>
      <c r="E5" s="177" t="s">
        <v>31</v>
      </c>
      <c r="F5" s="193" t="s">
        <v>766</v>
      </c>
      <c r="G5" s="177" t="s">
        <v>33</v>
      </c>
      <c r="H5" s="181" t="s">
        <v>34</v>
      </c>
      <c r="O5" s="173"/>
      <c r="S5" s="198"/>
      <c r="T5" s="198"/>
      <c r="U5" s="184"/>
      <c r="W5" s="174"/>
      <c r="X5" s="199"/>
      <c r="Y5" s="175"/>
      <c r="Z5" s="175"/>
      <c r="AA5" s="175"/>
      <c r="GX5" s="176"/>
      <c r="HB5" s="200"/>
      <c r="HC5" s="201"/>
      <c r="HD5" s="202"/>
      <c r="HE5" s="202"/>
      <c r="HF5" s="202"/>
      <c r="HG5" s="202"/>
      <c r="HH5" s="200"/>
      <c r="HI5" s="202"/>
      <c r="HJ5" s="202"/>
      <c r="HK5" s="202"/>
      <c r="HL5" s="202"/>
      <c r="HM5" s="202"/>
      <c r="HN5" s="202"/>
      <c r="HO5" s="202"/>
      <c r="HP5" s="202"/>
    </row>
    <row r="6" spans="1:224" s="169" customFormat="1" ht="15" customHeight="1">
      <c r="A6" s="196" t="s">
        <v>35</v>
      </c>
      <c r="B6" s="178" t="s">
        <v>36</v>
      </c>
      <c r="C6" s="192" t="s">
        <v>37</v>
      </c>
      <c r="D6" s="178"/>
      <c r="E6" s="177" t="s">
        <v>38</v>
      </c>
      <c r="F6" s="203" t="s">
        <v>39</v>
      </c>
      <c r="G6" s="177" t="s">
        <v>40</v>
      </c>
      <c r="H6" s="181"/>
      <c r="O6" s="173"/>
      <c r="S6" s="204"/>
      <c r="T6" s="204"/>
      <c r="U6" s="199"/>
      <c r="V6" s="199"/>
      <c r="W6" s="205"/>
      <c r="X6" s="206"/>
      <c r="Y6" s="175"/>
      <c r="Z6" s="175"/>
      <c r="AA6" s="175"/>
      <c r="GT6" s="207"/>
      <c r="GU6" s="208"/>
      <c r="GV6" s="207"/>
      <c r="GW6" s="208"/>
      <c r="GX6" s="209"/>
      <c r="GY6" s="207"/>
      <c r="GZ6" s="207"/>
      <c r="HB6" s="210" t="s">
        <v>21</v>
      </c>
      <c r="HC6" s="210" t="s">
        <v>41</v>
      </c>
      <c r="HD6" s="211" t="s">
        <v>42</v>
      </c>
      <c r="HE6" s="212" t="s">
        <v>43</v>
      </c>
      <c r="HF6" s="213"/>
      <c r="HG6" s="200"/>
      <c r="HH6" s="200"/>
      <c r="HI6" s="202"/>
      <c r="HJ6" s="202"/>
      <c r="HK6" s="202"/>
      <c r="HL6" s="202"/>
      <c r="HM6" s="202"/>
      <c r="HN6" s="202"/>
      <c r="HO6" s="202"/>
      <c r="HP6" s="202"/>
    </row>
    <row r="7" spans="1:224" s="169" customFormat="1" ht="15" customHeight="1">
      <c r="A7" s="177" t="s">
        <v>44</v>
      </c>
      <c r="B7" s="178" t="s">
        <v>45</v>
      </c>
      <c r="C7" s="214" t="s">
        <v>46</v>
      </c>
      <c r="D7" s="181" t="s">
        <v>47</v>
      </c>
      <c r="E7" s="215" t="s">
        <v>48</v>
      </c>
      <c r="F7" s="181" t="s">
        <v>49</v>
      </c>
      <c r="G7" s="216" t="s">
        <v>50</v>
      </c>
      <c r="H7" s="181"/>
      <c r="O7" s="173"/>
      <c r="S7" s="198"/>
      <c r="T7" s="198"/>
      <c r="U7" s="184"/>
      <c r="W7" s="174"/>
      <c r="X7" s="186"/>
      <c r="Y7" s="175"/>
      <c r="Z7" s="175"/>
      <c r="AA7" s="175"/>
      <c r="GT7" s="217"/>
      <c r="GU7" s="217"/>
      <c r="GV7" s="218"/>
      <c r="GW7" s="219"/>
      <c r="GX7" s="209"/>
      <c r="GY7" s="207"/>
      <c r="GZ7" s="207"/>
      <c r="HB7" s="200" t="s">
        <v>32</v>
      </c>
      <c r="HC7" s="200" t="s">
        <v>51</v>
      </c>
      <c r="HD7" s="213" t="s">
        <v>52</v>
      </c>
      <c r="HE7" s="220" t="s">
        <v>53</v>
      </c>
      <c r="HF7" s="220" t="s">
        <v>54</v>
      </c>
      <c r="HG7" s="200" t="s">
        <v>55</v>
      </c>
      <c r="HH7" s="200" t="s">
        <v>56</v>
      </c>
      <c r="HI7" s="202" t="s">
        <v>57</v>
      </c>
      <c r="HJ7" s="202"/>
      <c r="HK7" s="202"/>
      <c r="HL7" s="202"/>
      <c r="HM7" s="202"/>
      <c r="HN7" s="202"/>
      <c r="HO7" s="202"/>
      <c r="HP7" s="202"/>
    </row>
    <row r="8" spans="1:224" s="169" customFormat="1" ht="15" customHeight="1">
      <c r="A8" s="221" t="s">
        <v>58</v>
      </c>
      <c r="B8" s="222"/>
      <c r="C8" s="154" t="s">
        <v>59</v>
      </c>
      <c r="D8" s="223" t="e">
        <f>Item!BD18</f>
        <v>#REF!</v>
      </c>
      <c r="E8" s="177" t="s">
        <v>60</v>
      </c>
      <c r="F8" s="178"/>
      <c r="G8" s="216" t="s">
        <v>61</v>
      </c>
      <c r="H8" s="178" t="s">
        <v>62</v>
      </c>
      <c r="O8" s="173"/>
      <c r="S8" s="198"/>
      <c r="T8" s="198"/>
      <c r="U8" s="184"/>
      <c r="W8" s="174"/>
      <c r="X8" s="186"/>
      <c r="Y8" s="175"/>
      <c r="Z8" s="175"/>
      <c r="AA8" s="175"/>
      <c r="GT8" s="217"/>
      <c r="GU8" s="217"/>
      <c r="GV8" s="218"/>
      <c r="GW8" s="219"/>
      <c r="GX8" s="209"/>
      <c r="GY8" s="207"/>
      <c r="GZ8" s="207"/>
      <c r="HB8" s="200"/>
      <c r="HC8" s="200"/>
      <c r="HD8" s="213"/>
      <c r="HE8" s="220"/>
      <c r="HF8" s="220"/>
      <c r="HG8" s="200"/>
      <c r="HH8" s="200"/>
      <c r="HI8" s="202"/>
      <c r="HJ8" s="202"/>
      <c r="HK8" s="202"/>
      <c r="HL8" s="202"/>
      <c r="HM8" s="202"/>
      <c r="HN8" s="202"/>
      <c r="HO8" s="202"/>
      <c r="HP8" s="202"/>
    </row>
    <row r="9" spans="1:224">
      <c r="A9" s="177" t="s">
        <v>63</v>
      </c>
      <c r="B9" s="224"/>
      <c r="C9" s="154" t="s">
        <v>64</v>
      </c>
      <c r="D9" s="223" t="e">
        <f>Item!BC18</f>
        <v>#REF!</v>
      </c>
      <c r="E9" s="177" t="s">
        <v>65</v>
      </c>
      <c r="F9" s="224"/>
      <c r="G9" s="225"/>
      <c r="H9" s="225"/>
    </row>
    <row r="10" spans="1:224">
      <c r="A10" s="225"/>
      <c r="B10" s="225"/>
      <c r="C10" s="177" t="s">
        <v>66</v>
      </c>
      <c r="D10" s="226" t="s">
        <v>67</v>
      </c>
      <c r="E10" s="177" t="s">
        <v>68</v>
      </c>
      <c r="F10" s="224" t="s">
        <v>69</v>
      </c>
      <c r="G10" s="225"/>
      <c r="H10" s="225"/>
    </row>
    <row r="11" spans="1:224">
      <c r="A11" s="225"/>
      <c r="B11" s="225"/>
      <c r="C11" s="177" t="s">
        <v>70</v>
      </c>
      <c r="D11" s="227">
        <f>'Internal Commitment'!D2</f>
        <v>46087</v>
      </c>
      <c r="E11" s="225"/>
      <c r="F11" s="225"/>
      <c r="G11" s="225"/>
      <c r="H11" s="225"/>
    </row>
    <row r="12" spans="1:224">
      <c r="A12" s="225"/>
      <c r="B12" s="225"/>
      <c r="C12" s="177" t="s">
        <v>71</v>
      </c>
      <c r="D12" s="224" t="s">
        <v>72</v>
      </c>
      <c r="E12" s="225"/>
      <c r="F12" s="225"/>
      <c r="G12" s="225"/>
      <c r="H12" s="225"/>
    </row>
    <row r="13" spans="1:224">
      <c r="A13" s="225"/>
      <c r="B13" s="225"/>
      <c r="C13" s="225"/>
      <c r="D13" s="228"/>
      <c r="E13" s="225"/>
      <c r="F13" s="225"/>
      <c r="G13" s="225"/>
      <c r="H13" s="225"/>
    </row>
    <row r="14" spans="1:224">
      <c r="A14" s="225"/>
      <c r="B14" s="225"/>
      <c r="C14" s="229" t="s">
        <v>73</v>
      </c>
      <c r="D14" s="230" t="e">
        <f>(D8-D9)/D8</f>
        <v>#REF!</v>
      </c>
      <c r="E14" s="225"/>
      <c r="F14" s="225"/>
      <c r="G14" s="225"/>
      <c r="H14" s="225"/>
    </row>
    <row r="15" spans="1:224">
      <c r="A15" t="s">
        <v>63</v>
      </c>
      <c r="D15" s="231"/>
    </row>
    <row r="16" spans="1:224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</sheetData>
  <protectedRanges>
    <protectedRange password="F78C" sqref="HB4:HC8 HH4:HH8 HD6:HG8 GT6:GZ8" name="区域1_1"/>
  </protectedRanges>
  <phoneticPr fontId="64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Data!$N$2:$N$6</xm:f>
          </x14:formula1>
          <xm:sqref>H3</xm:sqref>
        </x14:dataValidation>
        <x14:dataValidation type="list" allowBlank="1" showInputMessage="1" showErrorMessage="1">
          <x14:formula1>
            <xm:f>ValueSelect!$B$2:$B$44</xm:f>
          </x14:formula1>
          <xm:sqref>B4</xm:sqref>
        </x14:dataValidation>
        <x14:dataValidation type="list" allowBlank="1" showInputMessage="1" showErrorMessage="1">
          <x14:formula1>
            <xm:f>Data!$G$2:$G$10</xm:f>
          </x14:formula1>
          <xm:sqref>F4</xm:sqref>
        </x14:dataValidation>
        <x14:dataValidation type="list" allowBlank="1" showInputMessage="1" showErrorMessage="1">
          <x14:formula1>
            <xm:f>ValueSelect!$C$2:$C$44</xm:f>
          </x14:formula1>
          <xm:sqref>B5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ValueSelect!$E$2:$E$26</xm:f>
          </x14:formula1>
          <xm:sqref>B7</xm:sqref>
        </x14:dataValidation>
        <x14:dataValidation type="list" allowBlank="1" showInputMessage="1" showErrorMessage="1">
          <x14:formula1>
            <xm:f>ValueSelect!$F$2:$F$10</xm:f>
          </x14:formula1>
          <xm:sqref>D7</xm:sqref>
        </x14:dataValidation>
        <x14:dataValidation type="list" allowBlank="1" showInputMessage="1" showErrorMessage="1">
          <x14:formula1>
            <xm:f>ValueSelect!$H$2:$H$12</xm:f>
          </x14:formula1>
          <xm:sqref>F7</xm:sqref>
        </x14:dataValidation>
        <x14:dataValidation type="list" allowBlank="1" showInputMessage="1" showErrorMessage="1">
          <x14:formula1>
            <xm:f>ValueSelect!$K$2:$K$21</xm:f>
          </x14:formula1>
          <xm:sqref>H7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ValueSelect!$I$2:$I$10</xm:f>
          </x14:formula1>
          <xm:sqref>F8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ValueSelect!$J$2:$J$18</xm:f>
          </x14:formula1>
          <xm:sqref>F9</xm:sqref>
        </x14:dataValidation>
        <x14:dataValidation type="list" allowBlank="1" showInputMessage="1" showErrorMessage="1">
          <x14:formula1>
            <xm:f>Data!$E$2:$E$6</xm:f>
          </x14:formula1>
          <xm:sqref>D10</xm:sqref>
        </x14:dataValidation>
        <x14:dataValidation type="list" allowBlank="1" showInputMessage="1" showErrorMessage="1">
          <x14:formula1>
            <xm:f>Data!$M$2:$M$7</xm:f>
          </x14:formula1>
          <xm:sqref>F10</xm:sqref>
        </x14:dataValidation>
        <x14:dataValidation type="list" allowBlank="1" showInputMessage="1" showErrorMessage="1">
          <x14:formula1>
            <xm:f>Data!$D$2:$D$3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9"/>
  <sheetViews>
    <sheetView tabSelected="1" zoomScale="99" zoomScaleNormal="99" workbookViewId="0">
      <selection activeCell="O2" sqref="O2:O19"/>
    </sheetView>
  </sheetViews>
  <sheetFormatPr defaultColWidth="9.140625" defaultRowHeight="15"/>
  <cols>
    <col min="1" max="1" width="10.140625" style="128" customWidth="1"/>
    <col min="2" max="2" width="7.140625" style="129" customWidth="1"/>
    <col min="3" max="4" width="8.42578125" style="129" customWidth="1"/>
    <col min="5" max="5" width="15" style="129" bestFit="1" customWidth="1"/>
    <col min="6" max="6" width="18.7109375" style="129" customWidth="1"/>
    <col min="7" max="7" width="15.5703125" style="129" customWidth="1"/>
    <col min="8" max="8" width="17.28515625" style="129" customWidth="1"/>
    <col min="9" max="9" width="22.42578125" style="129" customWidth="1"/>
    <col min="10" max="10" width="23.28515625" style="129" customWidth="1"/>
    <col min="11" max="11" width="20.7109375" style="129" customWidth="1"/>
    <col min="12" max="12" width="39.140625" style="129" customWidth="1"/>
    <col min="13" max="13" width="18" style="129" customWidth="1"/>
    <col min="14" max="14" width="11.7109375" style="129" customWidth="1"/>
    <col min="15" max="18" width="15" style="129" customWidth="1"/>
    <col min="19" max="19" width="8.85546875" style="129" customWidth="1"/>
    <col min="20" max="20" width="8.85546875" style="130" customWidth="1"/>
    <col min="21" max="21" width="8.5703125" style="130" customWidth="1"/>
    <col min="22" max="22" width="9.42578125" style="129" customWidth="1"/>
    <col min="23" max="23" width="9.28515625" style="131" bestFit="1" customWidth="1"/>
    <col min="24" max="24" width="8.7109375" style="131" customWidth="1"/>
    <col min="25" max="25" width="9.28515625" style="131" bestFit="1" customWidth="1"/>
    <col min="26" max="26" width="9" style="132" customWidth="1"/>
    <col min="27" max="27" width="9.28515625" style="133" bestFit="1" customWidth="1"/>
    <col min="28" max="28" width="11.42578125" style="134" customWidth="1"/>
    <col min="29" max="29" width="10" style="132" customWidth="1"/>
    <col min="30" max="30" width="9.85546875" style="133" customWidth="1"/>
    <col min="31" max="31" width="10" style="129" bestFit="1" customWidth="1"/>
    <col min="32" max="32" width="9" style="130" customWidth="1"/>
    <col min="33" max="33" width="14.140625" style="129" customWidth="1"/>
    <col min="34" max="34" width="8.42578125" style="135" customWidth="1"/>
    <col min="35" max="35" width="10.7109375" style="130" customWidth="1"/>
    <col min="36" max="36" width="11.28515625" style="130" customWidth="1"/>
    <col min="37" max="39" width="8.7109375" style="135" customWidth="1"/>
    <col min="40" max="40" width="8.7109375" style="130" customWidth="1"/>
    <col min="41" max="41" width="8.7109375" style="135" customWidth="1"/>
    <col min="42" max="42" width="8.7109375" style="130" customWidth="1"/>
    <col min="43" max="43" width="8.7109375" style="135" customWidth="1"/>
    <col min="44" max="44" width="8.7109375" style="130" customWidth="1"/>
    <col min="45" max="45" width="8.7109375" style="135" customWidth="1"/>
    <col min="46" max="47" width="8.7109375" style="130" customWidth="1"/>
    <col min="48" max="48" width="8.7109375" style="135" customWidth="1"/>
    <col min="49" max="49" width="8.7109375" style="130" customWidth="1"/>
    <col min="50" max="50" width="9.140625" style="130" customWidth="1"/>
    <col min="51" max="51" width="11.140625" style="130" customWidth="1"/>
    <col min="52" max="52" width="7.7109375" style="130" customWidth="1"/>
    <col min="53" max="53" width="12.140625" style="130" customWidth="1"/>
    <col min="54" max="54" width="14" style="129" customWidth="1"/>
    <col min="55" max="55" width="15.28515625" style="129"/>
    <col min="56" max="56" width="14.85546875" style="136" customWidth="1"/>
    <col min="57" max="57" width="15" style="130" customWidth="1"/>
    <col min="58" max="16384" width="9.140625" style="129"/>
  </cols>
  <sheetData>
    <row r="1" spans="1:57" ht="68.099999999999994" customHeight="1">
      <c r="A1" s="137" t="s">
        <v>79</v>
      </c>
      <c r="B1" s="137" t="s">
        <v>80</v>
      </c>
      <c r="C1" s="138" t="s">
        <v>81</v>
      </c>
      <c r="D1" s="138" t="s">
        <v>82</v>
      </c>
      <c r="E1" s="139" t="s">
        <v>35</v>
      </c>
      <c r="F1" s="139" t="s">
        <v>44</v>
      </c>
      <c r="G1" s="140" t="s">
        <v>83</v>
      </c>
      <c r="H1" s="138" t="s">
        <v>84</v>
      </c>
      <c r="I1" s="141" t="s">
        <v>85</v>
      </c>
      <c r="J1" s="141" t="s">
        <v>86</v>
      </c>
      <c r="K1" s="141" t="s">
        <v>87</v>
      </c>
      <c r="L1" s="141" t="s">
        <v>88</v>
      </c>
      <c r="M1" s="141" t="s">
        <v>89</v>
      </c>
      <c r="N1" s="142" t="s">
        <v>90</v>
      </c>
      <c r="O1" s="143" t="s">
        <v>91</v>
      </c>
      <c r="P1" s="143" t="s">
        <v>92</v>
      </c>
      <c r="Q1" s="144" t="s">
        <v>93</v>
      </c>
      <c r="R1" s="144" t="s">
        <v>94</v>
      </c>
      <c r="S1" s="141" t="s">
        <v>95</v>
      </c>
      <c r="T1" s="145" t="s">
        <v>96</v>
      </c>
      <c r="U1" s="146" t="s">
        <v>97</v>
      </c>
      <c r="V1" s="147" t="s">
        <v>98</v>
      </c>
      <c r="W1" s="148" t="s">
        <v>99</v>
      </c>
      <c r="X1" s="148" t="s">
        <v>100</v>
      </c>
      <c r="Y1" s="148" t="s">
        <v>101</v>
      </c>
      <c r="Z1" s="149" t="s">
        <v>102</v>
      </c>
      <c r="AA1" s="150" t="s">
        <v>103</v>
      </c>
      <c r="AB1" s="151" t="s">
        <v>104</v>
      </c>
      <c r="AC1" s="152" t="s">
        <v>105</v>
      </c>
      <c r="AD1" s="153" t="s">
        <v>106</v>
      </c>
      <c r="AE1" s="137" t="s">
        <v>107</v>
      </c>
      <c r="AF1" s="154" t="s">
        <v>108</v>
      </c>
      <c r="AG1" s="137" t="s">
        <v>109</v>
      </c>
      <c r="AH1" s="155" t="s">
        <v>110</v>
      </c>
      <c r="AI1" s="156" t="s">
        <v>111</v>
      </c>
      <c r="AJ1" s="154" t="s">
        <v>112</v>
      </c>
      <c r="AK1" s="155" t="s">
        <v>113</v>
      </c>
      <c r="AL1" s="155" t="s">
        <v>114</v>
      </c>
      <c r="AM1" s="155" t="s">
        <v>115</v>
      </c>
      <c r="AN1" s="154" t="s">
        <v>116</v>
      </c>
      <c r="AO1" s="155" t="s">
        <v>117</v>
      </c>
      <c r="AP1" s="154" t="s">
        <v>118</v>
      </c>
      <c r="AQ1" s="155" t="s">
        <v>119</v>
      </c>
      <c r="AR1" s="154" t="s">
        <v>120</v>
      </c>
      <c r="AS1" s="155" t="s">
        <v>121</v>
      </c>
      <c r="AT1" s="154" t="s">
        <v>122</v>
      </c>
      <c r="AU1" s="155" t="s">
        <v>123</v>
      </c>
      <c r="AV1" s="154" t="s">
        <v>124</v>
      </c>
      <c r="AW1" s="154" t="s">
        <v>125</v>
      </c>
      <c r="AX1" s="157" t="s">
        <v>126</v>
      </c>
      <c r="AY1" s="158" t="s">
        <v>127</v>
      </c>
      <c r="AZ1" s="159" t="s">
        <v>128</v>
      </c>
      <c r="BA1" s="160" t="s">
        <v>129</v>
      </c>
      <c r="BB1" s="161" t="s">
        <v>130</v>
      </c>
      <c r="BC1" s="162" t="s">
        <v>131</v>
      </c>
      <c r="BD1" s="154" t="s">
        <v>132</v>
      </c>
      <c r="BE1" s="129"/>
    </row>
    <row r="2" spans="1:57" s="127" customFormat="1">
      <c r="A2" s="163">
        <v>1</v>
      </c>
      <c r="B2" s="164"/>
      <c r="C2" s="164"/>
      <c r="D2" s="164"/>
      <c r="E2" s="164" t="s">
        <v>36</v>
      </c>
      <c r="F2" s="164" t="s">
        <v>45</v>
      </c>
      <c r="G2" s="164" t="s">
        <v>47</v>
      </c>
      <c r="H2" s="164" t="s">
        <v>786</v>
      </c>
      <c r="I2" s="164" t="s">
        <v>788</v>
      </c>
      <c r="J2" s="164" t="s">
        <v>790</v>
      </c>
      <c r="K2" s="164" t="s">
        <v>794</v>
      </c>
      <c r="L2" s="164" t="s">
        <v>756</v>
      </c>
      <c r="M2" s="164" t="s">
        <v>777</v>
      </c>
      <c r="N2" s="165"/>
      <c r="O2" s="237">
        <v>1903334</v>
      </c>
      <c r="P2" s="165"/>
      <c r="Q2" s="250" t="s">
        <v>796</v>
      </c>
      <c r="R2" s="166"/>
      <c r="S2" s="164" t="s">
        <v>134</v>
      </c>
      <c r="T2" s="292">
        <v>6.6</v>
      </c>
      <c r="U2" s="292">
        <v>6.8</v>
      </c>
      <c r="V2" s="292" t="s">
        <v>135</v>
      </c>
      <c r="W2" s="292">
        <v>122</v>
      </c>
      <c r="X2" s="292">
        <v>102</v>
      </c>
      <c r="Y2" s="292">
        <v>114</v>
      </c>
      <c r="Z2" s="292"/>
      <c r="AA2" s="292">
        <v>128</v>
      </c>
      <c r="AB2" s="292">
        <v>1.42</v>
      </c>
      <c r="AC2" s="292">
        <v>44</v>
      </c>
      <c r="AD2" s="292">
        <v>5632</v>
      </c>
      <c r="AE2" s="292">
        <v>5400</v>
      </c>
      <c r="AF2" s="292">
        <v>0.96</v>
      </c>
      <c r="AG2" s="292" t="s">
        <v>136</v>
      </c>
      <c r="AH2" s="292">
        <v>0.18</v>
      </c>
      <c r="AI2" s="292">
        <v>1.2</v>
      </c>
      <c r="AJ2" s="292">
        <v>9</v>
      </c>
      <c r="AK2" s="292">
        <v>1.37</v>
      </c>
      <c r="AL2" s="292">
        <v>12</v>
      </c>
      <c r="AM2" s="292">
        <v>0.1</v>
      </c>
      <c r="AN2" s="292">
        <v>0.94</v>
      </c>
      <c r="AO2" s="292">
        <v>0.04</v>
      </c>
      <c r="AP2" s="292">
        <v>0.38</v>
      </c>
      <c r="AQ2" s="292"/>
      <c r="AR2" s="292">
        <v>0</v>
      </c>
      <c r="AS2" s="292">
        <v>0.05</v>
      </c>
      <c r="AT2" s="292">
        <v>0.47</v>
      </c>
      <c r="AU2" s="292">
        <v>0</v>
      </c>
      <c r="AV2" s="292">
        <v>0</v>
      </c>
      <c r="AW2" s="292">
        <v>1.79</v>
      </c>
      <c r="AX2" s="292">
        <v>8.59</v>
      </c>
      <c r="AY2" s="292">
        <v>0.09</v>
      </c>
      <c r="AZ2" s="292">
        <v>9.39</v>
      </c>
      <c r="BA2" s="292">
        <v>14.59</v>
      </c>
      <c r="BB2" s="292">
        <v>0</v>
      </c>
      <c r="BC2" s="292">
        <v>0</v>
      </c>
      <c r="BD2" s="292">
        <v>0</v>
      </c>
    </row>
    <row r="3" spans="1:57" s="127" customFormat="1">
      <c r="A3" s="163">
        <v>2</v>
      </c>
      <c r="B3" s="164"/>
      <c r="C3" s="164"/>
      <c r="D3" s="164"/>
      <c r="E3" s="164" t="s">
        <v>36</v>
      </c>
      <c r="F3" s="164" t="s">
        <v>45</v>
      </c>
      <c r="G3" s="164" t="s">
        <v>47</v>
      </c>
      <c r="H3" s="164" t="s">
        <v>786</v>
      </c>
      <c r="I3" s="164" t="s">
        <v>788</v>
      </c>
      <c r="J3" s="164" t="s">
        <v>790</v>
      </c>
      <c r="K3" s="164" t="s">
        <v>794</v>
      </c>
      <c r="L3" s="164" t="s">
        <v>756</v>
      </c>
      <c r="M3" s="164" t="s">
        <v>782</v>
      </c>
      <c r="N3" s="165"/>
      <c r="O3" s="237">
        <v>1903334</v>
      </c>
      <c r="P3" s="165"/>
      <c r="Q3" s="250" t="s">
        <v>797</v>
      </c>
      <c r="R3" s="166"/>
      <c r="S3" s="164" t="s">
        <v>134</v>
      </c>
      <c r="T3" s="292">
        <v>6.6</v>
      </c>
      <c r="U3" s="292">
        <v>6.8</v>
      </c>
      <c r="V3" s="292" t="s">
        <v>135</v>
      </c>
      <c r="W3" s="292">
        <v>122</v>
      </c>
      <c r="X3" s="292">
        <v>102</v>
      </c>
      <c r="Y3" s="292">
        <v>114</v>
      </c>
      <c r="Z3" s="292"/>
      <c r="AA3" s="292">
        <v>128</v>
      </c>
      <c r="AB3" s="292">
        <v>1.42</v>
      </c>
      <c r="AC3" s="292">
        <v>44</v>
      </c>
      <c r="AD3" s="292">
        <v>5632</v>
      </c>
      <c r="AE3" s="292">
        <v>5400</v>
      </c>
      <c r="AF3" s="292">
        <v>0.96</v>
      </c>
      <c r="AG3" s="292" t="s">
        <v>136</v>
      </c>
      <c r="AH3" s="292">
        <v>0.18</v>
      </c>
      <c r="AI3" s="292">
        <v>1.2</v>
      </c>
      <c r="AJ3" s="292">
        <v>9</v>
      </c>
      <c r="AK3" s="292">
        <v>1.37</v>
      </c>
      <c r="AL3" s="292">
        <v>12</v>
      </c>
      <c r="AM3" s="292">
        <v>0.1</v>
      </c>
      <c r="AN3" s="292">
        <v>0.94</v>
      </c>
      <c r="AO3" s="292">
        <v>0.04</v>
      </c>
      <c r="AP3" s="292">
        <v>0.38</v>
      </c>
      <c r="AQ3" s="292"/>
      <c r="AR3" s="292">
        <v>0</v>
      </c>
      <c r="AS3" s="292">
        <v>0.05</v>
      </c>
      <c r="AT3" s="292">
        <v>0.47</v>
      </c>
      <c r="AU3" s="292">
        <v>0</v>
      </c>
      <c r="AV3" s="292">
        <v>0</v>
      </c>
      <c r="AW3" s="292">
        <v>1.79</v>
      </c>
      <c r="AX3" s="292">
        <v>8.59</v>
      </c>
      <c r="AY3" s="292">
        <v>0.09</v>
      </c>
      <c r="AZ3" s="292">
        <v>9.39</v>
      </c>
      <c r="BA3" s="292">
        <v>14.59</v>
      </c>
      <c r="BB3" s="292">
        <v>0</v>
      </c>
      <c r="BC3" s="292">
        <v>0</v>
      </c>
      <c r="BD3" s="292">
        <v>0</v>
      </c>
    </row>
    <row r="4" spans="1:57" s="127" customFormat="1">
      <c r="A4" s="163">
        <v>3</v>
      </c>
      <c r="B4" s="164"/>
      <c r="C4" s="164"/>
      <c r="D4" s="164"/>
      <c r="E4" s="164" t="s">
        <v>36</v>
      </c>
      <c r="F4" s="164" t="s">
        <v>45</v>
      </c>
      <c r="G4" s="164" t="s">
        <v>47</v>
      </c>
      <c r="H4" s="164" t="s">
        <v>787</v>
      </c>
      <c r="I4" s="164" t="s">
        <v>789</v>
      </c>
      <c r="J4" s="164" t="s">
        <v>791</v>
      </c>
      <c r="K4" s="164" t="s">
        <v>770</v>
      </c>
      <c r="L4" s="164" t="s">
        <v>756</v>
      </c>
      <c r="M4" s="164" t="s">
        <v>784</v>
      </c>
      <c r="N4" s="165"/>
      <c r="O4" s="237">
        <v>1903334</v>
      </c>
      <c r="P4" s="165"/>
      <c r="Q4" s="250" t="s">
        <v>798</v>
      </c>
      <c r="R4" s="166"/>
      <c r="S4" s="164" t="s">
        <v>134</v>
      </c>
      <c r="T4" s="292">
        <v>6.6</v>
      </c>
      <c r="U4" s="292">
        <v>6.8</v>
      </c>
      <c r="V4" s="292" t="s">
        <v>135</v>
      </c>
      <c r="W4" s="292">
        <v>122</v>
      </c>
      <c r="X4" s="292">
        <v>102</v>
      </c>
      <c r="Y4" s="292">
        <v>114</v>
      </c>
      <c r="Z4" s="292"/>
      <c r="AA4" s="292">
        <v>128</v>
      </c>
      <c r="AB4" s="292">
        <v>1.42</v>
      </c>
      <c r="AC4" s="292">
        <v>44</v>
      </c>
      <c r="AD4" s="292">
        <v>5632</v>
      </c>
      <c r="AE4" s="292">
        <v>5400</v>
      </c>
      <c r="AF4" s="292">
        <v>0.96</v>
      </c>
      <c r="AG4" s="292" t="s">
        <v>136</v>
      </c>
      <c r="AH4" s="292">
        <v>0.18</v>
      </c>
      <c r="AI4" s="292">
        <v>1.2</v>
      </c>
      <c r="AJ4" s="292">
        <v>9</v>
      </c>
      <c r="AK4" s="292">
        <v>1.37</v>
      </c>
      <c r="AL4" s="292">
        <v>12</v>
      </c>
      <c r="AM4" s="292">
        <v>0.1</v>
      </c>
      <c r="AN4" s="292">
        <v>0.94</v>
      </c>
      <c r="AO4" s="292">
        <v>0.04</v>
      </c>
      <c r="AP4" s="292">
        <v>0.38</v>
      </c>
      <c r="AQ4" s="292"/>
      <c r="AR4" s="292">
        <v>0</v>
      </c>
      <c r="AS4" s="292">
        <v>0.05</v>
      </c>
      <c r="AT4" s="292">
        <v>0.47</v>
      </c>
      <c r="AU4" s="292">
        <v>0</v>
      </c>
      <c r="AV4" s="292">
        <v>0</v>
      </c>
      <c r="AW4" s="292">
        <v>1.79</v>
      </c>
      <c r="AX4" s="292">
        <v>8.59</v>
      </c>
      <c r="AY4" s="292">
        <v>0.09</v>
      </c>
      <c r="AZ4" s="292">
        <v>9.39</v>
      </c>
      <c r="BA4" s="292">
        <v>14.59</v>
      </c>
      <c r="BB4" s="292">
        <v>0</v>
      </c>
      <c r="BC4" s="292">
        <v>0</v>
      </c>
      <c r="BD4" s="292">
        <v>0</v>
      </c>
    </row>
    <row r="5" spans="1:57" s="127" customFormat="1">
      <c r="A5" s="163">
        <v>4</v>
      </c>
      <c r="B5" s="164"/>
      <c r="C5" s="164"/>
      <c r="D5" s="164"/>
      <c r="E5" s="164" t="s">
        <v>36</v>
      </c>
      <c r="F5" s="164" t="s">
        <v>45</v>
      </c>
      <c r="G5" s="164" t="s">
        <v>47</v>
      </c>
      <c r="H5" s="164" t="s">
        <v>787</v>
      </c>
      <c r="I5" s="164" t="s">
        <v>789</v>
      </c>
      <c r="J5" s="164" t="s">
        <v>791</v>
      </c>
      <c r="K5" s="164" t="s">
        <v>770</v>
      </c>
      <c r="L5" s="164" t="s">
        <v>756</v>
      </c>
      <c r="M5" s="164" t="s">
        <v>785</v>
      </c>
      <c r="N5" s="165"/>
      <c r="O5" s="237">
        <v>1903334</v>
      </c>
      <c r="P5" s="165"/>
      <c r="Q5" s="250" t="s">
        <v>799</v>
      </c>
      <c r="R5" s="166"/>
      <c r="S5" s="164" t="s">
        <v>134</v>
      </c>
      <c r="T5" s="292">
        <v>6.6</v>
      </c>
      <c r="U5" s="292">
        <v>6.8</v>
      </c>
      <c r="V5" s="292" t="s">
        <v>135</v>
      </c>
      <c r="W5" s="292">
        <v>122</v>
      </c>
      <c r="X5" s="292">
        <v>102</v>
      </c>
      <c r="Y5" s="292">
        <v>114</v>
      </c>
      <c r="Z5" s="292"/>
      <c r="AA5" s="292">
        <v>128</v>
      </c>
      <c r="AB5" s="292">
        <v>1.42</v>
      </c>
      <c r="AC5" s="292">
        <v>44</v>
      </c>
      <c r="AD5" s="292">
        <v>5632</v>
      </c>
      <c r="AE5" s="292">
        <v>5400</v>
      </c>
      <c r="AF5" s="292">
        <v>0.96</v>
      </c>
      <c r="AG5" s="292" t="s">
        <v>136</v>
      </c>
      <c r="AH5" s="292">
        <v>0.18</v>
      </c>
      <c r="AI5" s="292">
        <v>1.2</v>
      </c>
      <c r="AJ5" s="292">
        <v>9</v>
      </c>
      <c r="AK5" s="292">
        <v>1.37</v>
      </c>
      <c r="AL5" s="292">
        <v>12</v>
      </c>
      <c r="AM5" s="292">
        <v>0.1</v>
      </c>
      <c r="AN5" s="292">
        <v>0.94</v>
      </c>
      <c r="AO5" s="292">
        <v>0.04</v>
      </c>
      <c r="AP5" s="292">
        <v>0.38</v>
      </c>
      <c r="AQ5" s="292"/>
      <c r="AR5" s="292">
        <v>0</v>
      </c>
      <c r="AS5" s="292">
        <v>0.05</v>
      </c>
      <c r="AT5" s="292">
        <v>0.47</v>
      </c>
      <c r="AU5" s="292">
        <v>0</v>
      </c>
      <c r="AV5" s="292">
        <v>0</v>
      </c>
      <c r="AW5" s="292">
        <v>1.79</v>
      </c>
      <c r="AX5" s="292">
        <v>8.59</v>
      </c>
      <c r="AY5" s="292">
        <v>0.09</v>
      </c>
      <c r="AZ5" s="292">
        <v>9.39</v>
      </c>
      <c r="BA5" s="292">
        <v>14.59</v>
      </c>
      <c r="BB5" s="292">
        <v>0</v>
      </c>
      <c r="BC5" s="292">
        <v>0</v>
      </c>
      <c r="BD5" s="292">
        <v>0</v>
      </c>
    </row>
    <row r="6" spans="1:57" s="127" customFormat="1">
      <c r="A6" s="163">
        <v>5</v>
      </c>
      <c r="B6" s="164"/>
      <c r="C6" s="164"/>
      <c r="D6" s="164"/>
      <c r="E6" s="164" t="s">
        <v>36</v>
      </c>
      <c r="F6" s="164" t="s">
        <v>45</v>
      </c>
      <c r="G6" s="164" t="s">
        <v>47</v>
      </c>
      <c r="H6" s="164" t="s">
        <v>786</v>
      </c>
      <c r="I6" s="164" t="s">
        <v>788</v>
      </c>
      <c r="J6" s="164" t="s">
        <v>790</v>
      </c>
      <c r="K6" s="164" t="s">
        <v>794</v>
      </c>
      <c r="L6" s="164" t="s">
        <v>756</v>
      </c>
      <c r="M6" s="164" t="s">
        <v>792</v>
      </c>
      <c r="N6" s="165"/>
      <c r="O6" s="237">
        <v>1903334</v>
      </c>
      <c r="P6" s="165"/>
      <c r="Q6" s="249" t="s">
        <v>800</v>
      </c>
      <c r="R6" s="166"/>
      <c r="S6" s="164" t="s">
        <v>134</v>
      </c>
      <c r="T6" s="292">
        <v>6.6</v>
      </c>
      <c r="U6" s="292">
        <v>6.8</v>
      </c>
      <c r="V6" s="292" t="s">
        <v>135</v>
      </c>
      <c r="W6" s="292">
        <v>122</v>
      </c>
      <c r="X6" s="292">
        <v>102</v>
      </c>
      <c r="Y6" s="292">
        <v>114</v>
      </c>
      <c r="Z6" s="292"/>
      <c r="AA6" s="292">
        <v>128</v>
      </c>
      <c r="AB6" s="292">
        <v>1.42</v>
      </c>
      <c r="AC6" s="292">
        <v>44</v>
      </c>
      <c r="AD6" s="292">
        <v>5632</v>
      </c>
      <c r="AE6" s="292">
        <v>5400</v>
      </c>
      <c r="AF6" s="292">
        <v>0.96</v>
      </c>
      <c r="AG6" s="292" t="s">
        <v>136</v>
      </c>
      <c r="AH6" s="292">
        <v>0.18</v>
      </c>
      <c r="AI6" s="292">
        <v>1.2</v>
      </c>
      <c r="AJ6" s="292">
        <v>9</v>
      </c>
      <c r="AK6" s="292">
        <v>1.37</v>
      </c>
      <c r="AL6" s="292">
        <v>12</v>
      </c>
      <c r="AM6" s="292">
        <v>0.1</v>
      </c>
      <c r="AN6" s="292">
        <v>0.94</v>
      </c>
      <c r="AO6" s="292">
        <v>0.04</v>
      </c>
      <c r="AP6" s="292">
        <v>0.38</v>
      </c>
      <c r="AQ6" s="292"/>
      <c r="AR6" s="292">
        <v>0</v>
      </c>
      <c r="AS6" s="292">
        <v>0.05</v>
      </c>
      <c r="AT6" s="292">
        <v>0.47</v>
      </c>
      <c r="AU6" s="292">
        <v>0</v>
      </c>
      <c r="AV6" s="292">
        <v>0</v>
      </c>
      <c r="AW6" s="292">
        <v>1.79</v>
      </c>
      <c r="AX6" s="292">
        <v>8.59</v>
      </c>
      <c r="AY6" s="292">
        <v>0.09</v>
      </c>
      <c r="AZ6" s="292">
        <v>9.39</v>
      </c>
      <c r="BA6" s="292">
        <v>14.59</v>
      </c>
      <c r="BB6" s="292">
        <v>0</v>
      </c>
      <c r="BC6" s="292">
        <v>0</v>
      </c>
      <c r="BD6" s="292">
        <v>0</v>
      </c>
    </row>
    <row r="7" spans="1:57" s="127" customFormat="1">
      <c r="A7" s="163">
        <v>6</v>
      </c>
      <c r="B7" s="164"/>
      <c r="C7" s="164"/>
      <c r="D7" s="164"/>
      <c r="E7" s="164" t="s">
        <v>36</v>
      </c>
      <c r="F7" s="164" t="s">
        <v>45</v>
      </c>
      <c r="G7" s="164" t="s">
        <v>47</v>
      </c>
      <c r="H7" s="164" t="s">
        <v>786</v>
      </c>
      <c r="I7" s="164" t="s">
        <v>788</v>
      </c>
      <c r="J7" s="164" t="s">
        <v>790</v>
      </c>
      <c r="K7" s="164" t="s">
        <v>794</v>
      </c>
      <c r="L7" s="164" t="s">
        <v>756</v>
      </c>
      <c r="M7" s="164" t="s">
        <v>783</v>
      </c>
      <c r="N7" s="165"/>
      <c r="O7" s="237">
        <v>1903334</v>
      </c>
      <c r="P7" s="165"/>
      <c r="Q7" s="249" t="s">
        <v>801</v>
      </c>
      <c r="R7" s="166"/>
      <c r="S7" s="164" t="s">
        <v>134</v>
      </c>
      <c r="T7" s="292">
        <v>6.6</v>
      </c>
      <c r="U7" s="292">
        <v>6.8</v>
      </c>
      <c r="V7" s="292" t="s">
        <v>135</v>
      </c>
      <c r="W7" s="292">
        <v>122</v>
      </c>
      <c r="X7" s="292">
        <v>102</v>
      </c>
      <c r="Y7" s="292">
        <v>114</v>
      </c>
      <c r="Z7" s="292"/>
      <c r="AA7" s="292">
        <v>128</v>
      </c>
      <c r="AB7" s="292">
        <v>1.42</v>
      </c>
      <c r="AC7" s="292">
        <v>44</v>
      </c>
      <c r="AD7" s="292">
        <v>5632</v>
      </c>
      <c r="AE7" s="292">
        <v>5400</v>
      </c>
      <c r="AF7" s="292">
        <v>0.96</v>
      </c>
      <c r="AG7" s="292" t="s">
        <v>136</v>
      </c>
      <c r="AH7" s="292">
        <v>0.18</v>
      </c>
      <c r="AI7" s="292">
        <v>1.2</v>
      </c>
      <c r="AJ7" s="292">
        <v>9</v>
      </c>
      <c r="AK7" s="292">
        <v>1.37</v>
      </c>
      <c r="AL7" s="292">
        <v>12</v>
      </c>
      <c r="AM7" s="292">
        <v>0.1</v>
      </c>
      <c r="AN7" s="292">
        <v>0.94</v>
      </c>
      <c r="AO7" s="292">
        <v>0.04</v>
      </c>
      <c r="AP7" s="292">
        <v>0.38</v>
      </c>
      <c r="AQ7" s="292"/>
      <c r="AR7" s="292">
        <v>0</v>
      </c>
      <c r="AS7" s="292">
        <v>0.05</v>
      </c>
      <c r="AT7" s="292">
        <v>0.47</v>
      </c>
      <c r="AU7" s="292">
        <v>0</v>
      </c>
      <c r="AV7" s="292">
        <v>0</v>
      </c>
      <c r="AW7" s="292">
        <v>1.79</v>
      </c>
      <c r="AX7" s="292">
        <v>8.59</v>
      </c>
      <c r="AY7" s="292">
        <v>0.09</v>
      </c>
      <c r="AZ7" s="292">
        <v>9.39</v>
      </c>
      <c r="BA7" s="292">
        <v>14.59</v>
      </c>
      <c r="BB7" s="292">
        <v>0</v>
      </c>
      <c r="BC7" s="292">
        <v>0</v>
      </c>
      <c r="BD7" s="292">
        <v>0</v>
      </c>
    </row>
    <row r="8" spans="1:57" s="127" customFormat="1">
      <c r="A8" s="163">
        <v>7</v>
      </c>
      <c r="B8" s="164"/>
      <c r="C8" s="164"/>
      <c r="D8" s="164"/>
      <c r="E8" s="164" t="s">
        <v>36</v>
      </c>
      <c r="F8" s="164" t="s">
        <v>45</v>
      </c>
      <c r="G8" s="164" t="s">
        <v>47</v>
      </c>
      <c r="H8" s="164" t="s">
        <v>787</v>
      </c>
      <c r="I8" s="164" t="s">
        <v>789</v>
      </c>
      <c r="J8" s="164" t="s">
        <v>791</v>
      </c>
      <c r="K8" s="164" t="s">
        <v>770</v>
      </c>
      <c r="L8" s="164" t="s">
        <v>756</v>
      </c>
      <c r="M8" s="164" t="s">
        <v>793</v>
      </c>
      <c r="N8" s="165"/>
      <c r="O8" s="237">
        <v>1903334</v>
      </c>
      <c r="P8" s="165"/>
      <c r="Q8" s="249" t="s">
        <v>802</v>
      </c>
      <c r="R8" s="166"/>
      <c r="S8" s="164" t="s">
        <v>134</v>
      </c>
      <c r="T8" s="292">
        <v>6.6</v>
      </c>
      <c r="U8" s="292">
        <v>6.8</v>
      </c>
      <c r="V8" s="292" t="s">
        <v>135</v>
      </c>
      <c r="W8" s="292">
        <v>122</v>
      </c>
      <c r="X8" s="292">
        <v>102</v>
      </c>
      <c r="Y8" s="292">
        <v>114</v>
      </c>
      <c r="Z8" s="292"/>
      <c r="AA8" s="292">
        <v>128</v>
      </c>
      <c r="AB8" s="292">
        <v>1.42</v>
      </c>
      <c r="AC8" s="292">
        <v>44</v>
      </c>
      <c r="AD8" s="292">
        <v>5632</v>
      </c>
      <c r="AE8" s="292">
        <v>5400</v>
      </c>
      <c r="AF8" s="292">
        <v>0.96</v>
      </c>
      <c r="AG8" s="292" t="s">
        <v>136</v>
      </c>
      <c r="AH8" s="292">
        <v>0.18</v>
      </c>
      <c r="AI8" s="292">
        <v>1.2</v>
      </c>
      <c r="AJ8" s="292">
        <v>9</v>
      </c>
      <c r="AK8" s="292">
        <v>1.37</v>
      </c>
      <c r="AL8" s="292">
        <v>12</v>
      </c>
      <c r="AM8" s="292">
        <v>0.1</v>
      </c>
      <c r="AN8" s="292">
        <v>0.94</v>
      </c>
      <c r="AO8" s="292">
        <v>0.04</v>
      </c>
      <c r="AP8" s="292">
        <v>0.38</v>
      </c>
      <c r="AQ8" s="292"/>
      <c r="AR8" s="292">
        <v>0</v>
      </c>
      <c r="AS8" s="292">
        <v>0.05</v>
      </c>
      <c r="AT8" s="292">
        <v>0.47</v>
      </c>
      <c r="AU8" s="292">
        <v>0</v>
      </c>
      <c r="AV8" s="292">
        <v>0</v>
      </c>
      <c r="AW8" s="292">
        <v>1.79</v>
      </c>
      <c r="AX8" s="292">
        <v>8.59</v>
      </c>
      <c r="AY8" s="292">
        <v>0.09</v>
      </c>
      <c r="AZ8" s="292">
        <v>9.39</v>
      </c>
      <c r="BA8" s="292">
        <v>14.59</v>
      </c>
      <c r="BB8" s="292">
        <v>0</v>
      </c>
      <c r="BC8" s="292">
        <v>0</v>
      </c>
      <c r="BD8" s="292">
        <v>0</v>
      </c>
    </row>
    <row r="9" spans="1:57" s="127" customFormat="1">
      <c r="A9" s="163">
        <v>8</v>
      </c>
      <c r="B9" s="164"/>
      <c r="C9" s="164"/>
      <c r="D9" s="164"/>
      <c r="E9" s="164" t="s">
        <v>36</v>
      </c>
      <c r="F9" s="164" t="s">
        <v>45</v>
      </c>
      <c r="G9" s="164" t="s">
        <v>47</v>
      </c>
      <c r="H9" s="164" t="s">
        <v>787</v>
      </c>
      <c r="I9" s="164" t="s">
        <v>789</v>
      </c>
      <c r="J9" s="164" t="s">
        <v>791</v>
      </c>
      <c r="K9" s="164" t="s">
        <v>770</v>
      </c>
      <c r="L9" s="164" t="s">
        <v>756</v>
      </c>
      <c r="M9" s="164" t="s">
        <v>795</v>
      </c>
      <c r="N9" s="165"/>
      <c r="O9" s="237">
        <v>1903334</v>
      </c>
      <c r="P9" s="165"/>
      <c r="Q9" s="249" t="s">
        <v>803</v>
      </c>
      <c r="R9" s="166"/>
      <c r="S9" s="164" t="s">
        <v>134</v>
      </c>
      <c r="T9" s="292">
        <v>6.6</v>
      </c>
      <c r="U9" s="292">
        <v>6.8</v>
      </c>
      <c r="V9" s="292" t="s">
        <v>135</v>
      </c>
      <c r="W9" s="292">
        <v>122</v>
      </c>
      <c r="X9" s="292">
        <v>102</v>
      </c>
      <c r="Y9" s="292">
        <v>114</v>
      </c>
      <c r="Z9" s="292"/>
      <c r="AA9" s="292">
        <v>128</v>
      </c>
      <c r="AB9" s="292">
        <v>1.42</v>
      </c>
      <c r="AC9" s="292">
        <v>44</v>
      </c>
      <c r="AD9" s="292">
        <v>5632</v>
      </c>
      <c r="AE9" s="292">
        <v>5400</v>
      </c>
      <c r="AF9" s="292">
        <v>0.96</v>
      </c>
      <c r="AG9" s="292" t="s">
        <v>136</v>
      </c>
      <c r="AH9" s="292">
        <v>0.18</v>
      </c>
      <c r="AI9" s="292">
        <v>1.2</v>
      </c>
      <c r="AJ9" s="292">
        <v>9</v>
      </c>
      <c r="AK9" s="292">
        <v>1.37</v>
      </c>
      <c r="AL9" s="292">
        <v>12</v>
      </c>
      <c r="AM9" s="292">
        <v>0.1</v>
      </c>
      <c r="AN9" s="292">
        <v>0.94</v>
      </c>
      <c r="AO9" s="292">
        <v>0.04</v>
      </c>
      <c r="AP9" s="292">
        <v>0.38</v>
      </c>
      <c r="AQ9" s="292"/>
      <c r="AR9" s="292">
        <v>0</v>
      </c>
      <c r="AS9" s="292">
        <v>0.05</v>
      </c>
      <c r="AT9" s="292">
        <v>0.47</v>
      </c>
      <c r="AU9" s="292">
        <v>0</v>
      </c>
      <c r="AV9" s="292">
        <v>0</v>
      </c>
      <c r="AW9" s="292">
        <v>1.79</v>
      </c>
      <c r="AX9" s="292">
        <v>8.59</v>
      </c>
      <c r="AY9" s="292">
        <v>0.09</v>
      </c>
      <c r="AZ9" s="292">
        <v>9.39</v>
      </c>
      <c r="BA9" s="292">
        <v>14.59</v>
      </c>
      <c r="BB9" s="292">
        <v>0</v>
      </c>
      <c r="BC9" s="292">
        <v>0</v>
      </c>
      <c r="BD9" s="292">
        <v>0</v>
      </c>
    </row>
    <row r="10" spans="1:57" s="127" customFormat="1">
      <c r="A10" s="163">
        <v>9</v>
      </c>
      <c r="B10" s="164"/>
      <c r="C10" s="164"/>
      <c r="D10" s="164"/>
      <c r="E10" s="164" t="s">
        <v>36</v>
      </c>
      <c r="F10" s="164" t="s">
        <v>45</v>
      </c>
      <c r="G10" s="164" t="s">
        <v>47</v>
      </c>
      <c r="H10" s="164" t="s">
        <v>786</v>
      </c>
      <c r="I10" s="164" t="s">
        <v>788</v>
      </c>
      <c r="J10" s="164" t="s">
        <v>790</v>
      </c>
      <c r="K10" s="164" t="s">
        <v>794</v>
      </c>
      <c r="L10" s="164" t="s">
        <v>758</v>
      </c>
      <c r="M10" s="164" t="s">
        <v>777</v>
      </c>
      <c r="N10" s="165"/>
      <c r="O10" s="237">
        <v>1903335</v>
      </c>
      <c r="P10" s="165"/>
      <c r="Q10" s="249" t="s">
        <v>804</v>
      </c>
      <c r="R10" s="248"/>
      <c r="S10" s="164" t="s">
        <v>134</v>
      </c>
      <c r="T10" s="292">
        <v>7.3</v>
      </c>
      <c r="U10" s="292">
        <v>7.5</v>
      </c>
      <c r="V10" s="292" t="s">
        <v>135</v>
      </c>
      <c r="W10" s="292">
        <v>122</v>
      </c>
      <c r="X10" s="292">
        <v>102</v>
      </c>
      <c r="Y10" s="292">
        <v>114</v>
      </c>
      <c r="Z10" s="292"/>
      <c r="AA10" s="292">
        <v>128</v>
      </c>
      <c r="AB10" s="292">
        <v>1.42</v>
      </c>
      <c r="AC10" s="292">
        <v>42</v>
      </c>
      <c r="AD10" s="292">
        <v>5376</v>
      </c>
      <c r="AE10" s="292">
        <v>5400</v>
      </c>
      <c r="AF10" s="292">
        <v>1</v>
      </c>
      <c r="AG10" s="292" t="s">
        <v>136</v>
      </c>
      <c r="AH10" s="292">
        <v>0.18</v>
      </c>
      <c r="AI10" s="292">
        <v>1.4</v>
      </c>
      <c r="AJ10" s="292">
        <v>9.9</v>
      </c>
      <c r="AK10" s="292">
        <v>1.37</v>
      </c>
      <c r="AL10" s="292">
        <v>13</v>
      </c>
      <c r="AM10" s="292">
        <v>0.1</v>
      </c>
      <c r="AN10" s="292">
        <v>1.03</v>
      </c>
      <c r="AO10" s="292">
        <v>0.04</v>
      </c>
      <c r="AP10" s="292">
        <v>0.41</v>
      </c>
      <c r="AQ10" s="292"/>
      <c r="AR10" s="292">
        <v>0</v>
      </c>
      <c r="AS10" s="292">
        <v>0.05</v>
      </c>
      <c r="AT10" s="292">
        <v>0.52</v>
      </c>
      <c r="AU10" s="292">
        <v>0</v>
      </c>
      <c r="AV10" s="292">
        <v>0</v>
      </c>
      <c r="AW10" s="292">
        <v>1.96</v>
      </c>
      <c r="AX10" s="292">
        <v>9.4600000000000009</v>
      </c>
      <c r="AY10" s="292">
        <v>0.08</v>
      </c>
      <c r="AZ10" s="292">
        <v>10.31</v>
      </c>
      <c r="BA10" s="292">
        <v>16.809999999999999</v>
      </c>
      <c r="BB10" s="292">
        <v>0</v>
      </c>
      <c r="BC10" s="292">
        <v>0</v>
      </c>
      <c r="BD10" s="292">
        <v>0</v>
      </c>
    </row>
    <row r="11" spans="1:57" s="127" customFormat="1">
      <c r="A11" s="163">
        <v>10</v>
      </c>
      <c r="B11" s="164"/>
      <c r="C11" s="164"/>
      <c r="D11" s="164"/>
      <c r="E11" s="164" t="s">
        <v>36</v>
      </c>
      <c r="F11" s="164" t="s">
        <v>45</v>
      </c>
      <c r="G11" s="164" t="s">
        <v>47</v>
      </c>
      <c r="H11" s="164" t="s">
        <v>786</v>
      </c>
      <c r="I11" s="164" t="s">
        <v>788</v>
      </c>
      <c r="J11" s="164" t="s">
        <v>790</v>
      </c>
      <c r="K11" s="164" t="s">
        <v>794</v>
      </c>
      <c r="L11" s="164" t="s">
        <v>758</v>
      </c>
      <c r="M11" s="164" t="s">
        <v>782</v>
      </c>
      <c r="N11" s="165"/>
      <c r="O11" s="237">
        <v>1903335</v>
      </c>
      <c r="P11" s="165"/>
      <c r="Q11" s="249" t="s">
        <v>805</v>
      </c>
      <c r="R11" s="248"/>
      <c r="S11" s="164" t="s">
        <v>134</v>
      </c>
      <c r="T11" s="292">
        <v>7.3</v>
      </c>
      <c r="U11" s="292">
        <v>7.5</v>
      </c>
      <c r="V11" s="292" t="s">
        <v>135</v>
      </c>
      <c r="W11" s="292">
        <v>122</v>
      </c>
      <c r="X11" s="292">
        <v>102</v>
      </c>
      <c r="Y11" s="292">
        <v>114</v>
      </c>
      <c r="Z11" s="292"/>
      <c r="AA11" s="292">
        <v>128</v>
      </c>
      <c r="AB11" s="292">
        <v>1.42</v>
      </c>
      <c r="AC11" s="292">
        <v>42</v>
      </c>
      <c r="AD11" s="292">
        <v>5376</v>
      </c>
      <c r="AE11" s="292">
        <v>5400</v>
      </c>
      <c r="AF11" s="292">
        <v>1</v>
      </c>
      <c r="AG11" s="292" t="s">
        <v>136</v>
      </c>
      <c r="AH11" s="292">
        <v>0.18</v>
      </c>
      <c r="AI11" s="292">
        <v>1.4</v>
      </c>
      <c r="AJ11" s="292">
        <v>9.9</v>
      </c>
      <c r="AK11" s="292">
        <v>1.37</v>
      </c>
      <c r="AL11" s="292">
        <v>13</v>
      </c>
      <c r="AM11" s="292">
        <v>0.1</v>
      </c>
      <c r="AN11" s="292">
        <v>1.03</v>
      </c>
      <c r="AO11" s="292">
        <v>0.04</v>
      </c>
      <c r="AP11" s="292">
        <v>0.41</v>
      </c>
      <c r="AQ11" s="292"/>
      <c r="AR11" s="292">
        <v>0</v>
      </c>
      <c r="AS11" s="292">
        <v>0.05</v>
      </c>
      <c r="AT11" s="292">
        <v>0.52</v>
      </c>
      <c r="AU11" s="292">
        <v>0</v>
      </c>
      <c r="AV11" s="292">
        <v>0</v>
      </c>
      <c r="AW11" s="292">
        <v>1.96</v>
      </c>
      <c r="AX11" s="292">
        <v>9.4600000000000009</v>
      </c>
      <c r="AY11" s="292">
        <v>0.08</v>
      </c>
      <c r="AZ11" s="292">
        <v>10.31</v>
      </c>
      <c r="BA11" s="292">
        <v>16.809999999999999</v>
      </c>
      <c r="BB11" s="292">
        <v>0</v>
      </c>
      <c r="BC11" s="292">
        <v>0</v>
      </c>
      <c r="BD11" s="292">
        <v>0</v>
      </c>
    </row>
    <row r="12" spans="1:57" s="127" customFormat="1">
      <c r="A12" s="163">
        <v>11</v>
      </c>
      <c r="B12" s="164"/>
      <c r="C12" s="164"/>
      <c r="D12" s="164"/>
      <c r="E12" s="164" t="s">
        <v>36</v>
      </c>
      <c r="F12" s="164" t="s">
        <v>45</v>
      </c>
      <c r="G12" s="164" t="s">
        <v>47</v>
      </c>
      <c r="H12" s="164" t="s">
        <v>787</v>
      </c>
      <c r="I12" s="164" t="s">
        <v>789</v>
      </c>
      <c r="J12" s="164" t="s">
        <v>791</v>
      </c>
      <c r="K12" s="164" t="s">
        <v>770</v>
      </c>
      <c r="L12" s="164" t="s">
        <v>758</v>
      </c>
      <c r="M12" s="164" t="s">
        <v>784</v>
      </c>
      <c r="N12" s="165"/>
      <c r="O12" s="237">
        <v>1903335</v>
      </c>
      <c r="P12" s="165"/>
      <c r="Q12" s="249" t="s">
        <v>806</v>
      </c>
      <c r="R12" s="248"/>
      <c r="S12" s="164" t="s">
        <v>134</v>
      </c>
      <c r="T12" s="292">
        <v>7.3</v>
      </c>
      <c r="U12" s="292">
        <v>7.5</v>
      </c>
      <c r="V12" s="292" t="s">
        <v>135</v>
      </c>
      <c r="W12" s="292">
        <v>122</v>
      </c>
      <c r="X12" s="292">
        <v>102</v>
      </c>
      <c r="Y12" s="292">
        <v>114</v>
      </c>
      <c r="Z12" s="292"/>
      <c r="AA12" s="292">
        <v>128</v>
      </c>
      <c r="AB12" s="292">
        <v>1.42</v>
      </c>
      <c r="AC12" s="292">
        <v>42</v>
      </c>
      <c r="AD12" s="292">
        <v>5376</v>
      </c>
      <c r="AE12" s="292">
        <v>5400</v>
      </c>
      <c r="AF12" s="292">
        <v>1</v>
      </c>
      <c r="AG12" s="292" t="s">
        <v>136</v>
      </c>
      <c r="AH12" s="292">
        <v>0.18</v>
      </c>
      <c r="AI12" s="292">
        <v>1.4</v>
      </c>
      <c r="AJ12" s="292">
        <v>9.9</v>
      </c>
      <c r="AK12" s="292">
        <v>1.37</v>
      </c>
      <c r="AL12" s="292">
        <v>13</v>
      </c>
      <c r="AM12" s="292">
        <v>0.1</v>
      </c>
      <c r="AN12" s="292">
        <v>1.03</v>
      </c>
      <c r="AO12" s="292">
        <v>0.04</v>
      </c>
      <c r="AP12" s="292">
        <v>0.41</v>
      </c>
      <c r="AQ12" s="292"/>
      <c r="AR12" s="292">
        <v>0</v>
      </c>
      <c r="AS12" s="292">
        <v>0.05</v>
      </c>
      <c r="AT12" s="292">
        <v>0.52</v>
      </c>
      <c r="AU12" s="292">
        <v>0</v>
      </c>
      <c r="AV12" s="292">
        <v>0</v>
      </c>
      <c r="AW12" s="292">
        <v>1.96</v>
      </c>
      <c r="AX12" s="292">
        <v>9.4600000000000009</v>
      </c>
      <c r="AY12" s="292">
        <v>0.08</v>
      </c>
      <c r="AZ12" s="292">
        <v>10.31</v>
      </c>
      <c r="BA12" s="292">
        <v>16.809999999999999</v>
      </c>
      <c r="BB12" s="292">
        <v>0</v>
      </c>
      <c r="BC12" s="292">
        <v>0</v>
      </c>
      <c r="BD12" s="292">
        <v>0</v>
      </c>
    </row>
    <row r="13" spans="1:57" s="127" customFormat="1">
      <c r="A13" s="163">
        <v>12</v>
      </c>
      <c r="B13" s="164"/>
      <c r="C13" s="164"/>
      <c r="D13" s="164"/>
      <c r="E13" s="164" t="s">
        <v>36</v>
      </c>
      <c r="F13" s="164" t="s">
        <v>45</v>
      </c>
      <c r="G13" s="164" t="s">
        <v>47</v>
      </c>
      <c r="H13" s="164" t="s">
        <v>787</v>
      </c>
      <c r="I13" s="164" t="s">
        <v>789</v>
      </c>
      <c r="J13" s="164" t="s">
        <v>791</v>
      </c>
      <c r="K13" s="164" t="s">
        <v>770</v>
      </c>
      <c r="L13" s="164" t="s">
        <v>758</v>
      </c>
      <c r="M13" s="164" t="s">
        <v>785</v>
      </c>
      <c r="N13" s="165"/>
      <c r="O13" s="237">
        <v>1903335</v>
      </c>
      <c r="P13" s="165"/>
      <c r="Q13" s="249" t="s">
        <v>807</v>
      </c>
      <c r="R13" s="248"/>
      <c r="S13" s="164" t="s">
        <v>134</v>
      </c>
      <c r="T13" s="292">
        <v>7.3</v>
      </c>
      <c r="U13" s="292">
        <v>7.5</v>
      </c>
      <c r="V13" s="292" t="s">
        <v>135</v>
      </c>
      <c r="W13" s="292">
        <v>122</v>
      </c>
      <c r="X13" s="292">
        <v>102</v>
      </c>
      <c r="Y13" s="292">
        <v>114</v>
      </c>
      <c r="Z13" s="292"/>
      <c r="AA13" s="292">
        <v>128</v>
      </c>
      <c r="AB13" s="292">
        <v>1.42</v>
      </c>
      <c r="AC13" s="292">
        <v>42</v>
      </c>
      <c r="AD13" s="292">
        <v>5376</v>
      </c>
      <c r="AE13" s="292">
        <v>5400</v>
      </c>
      <c r="AF13" s="292">
        <v>1</v>
      </c>
      <c r="AG13" s="292" t="s">
        <v>136</v>
      </c>
      <c r="AH13" s="292">
        <v>0.18</v>
      </c>
      <c r="AI13" s="292">
        <v>1.4</v>
      </c>
      <c r="AJ13" s="292">
        <v>9.9</v>
      </c>
      <c r="AK13" s="292">
        <v>1.37</v>
      </c>
      <c r="AL13" s="292">
        <v>13</v>
      </c>
      <c r="AM13" s="292">
        <v>0.1</v>
      </c>
      <c r="AN13" s="292">
        <v>1.03</v>
      </c>
      <c r="AO13" s="292">
        <v>0.04</v>
      </c>
      <c r="AP13" s="292">
        <v>0.41</v>
      </c>
      <c r="AQ13" s="292"/>
      <c r="AR13" s="292">
        <v>0</v>
      </c>
      <c r="AS13" s="292">
        <v>0.05</v>
      </c>
      <c r="AT13" s="292">
        <v>0.52</v>
      </c>
      <c r="AU13" s="292">
        <v>0</v>
      </c>
      <c r="AV13" s="292">
        <v>0</v>
      </c>
      <c r="AW13" s="292">
        <v>1.96</v>
      </c>
      <c r="AX13" s="292">
        <v>9.4600000000000009</v>
      </c>
      <c r="AY13" s="292">
        <v>0.08</v>
      </c>
      <c r="AZ13" s="292">
        <v>10.31</v>
      </c>
      <c r="BA13" s="292">
        <v>16.809999999999999</v>
      </c>
      <c r="BB13" s="292">
        <v>0</v>
      </c>
      <c r="BC13" s="292">
        <v>0</v>
      </c>
      <c r="BD13" s="292">
        <v>0</v>
      </c>
    </row>
    <row r="14" spans="1:57" s="127" customFormat="1">
      <c r="A14" s="163">
        <v>13</v>
      </c>
      <c r="B14" s="164"/>
      <c r="C14" s="164"/>
      <c r="D14" s="164"/>
      <c r="E14" s="164" t="s">
        <v>36</v>
      </c>
      <c r="F14" s="164" t="s">
        <v>45</v>
      </c>
      <c r="G14" s="164" t="s">
        <v>47</v>
      </c>
      <c r="H14" s="164" t="s">
        <v>786</v>
      </c>
      <c r="I14" s="164" t="s">
        <v>788</v>
      </c>
      <c r="J14" s="164" t="s">
        <v>790</v>
      </c>
      <c r="K14" s="164" t="s">
        <v>794</v>
      </c>
      <c r="L14" s="164" t="s">
        <v>758</v>
      </c>
      <c r="M14" s="164" t="s">
        <v>792</v>
      </c>
      <c r="N14" s="165"/>
      <c r="O14" s="237">
        <v>1903335</v>
      </c>
      <c r="P14" s="165"/>
      <c r="Q14" s="249" t="s">
        <v>808</v>
      </c>
      <c r="R14" s="248"/>
      <c r="S14" s="164" t="s">
        <v>134</v>
      </c>
      <c r="T14" s="292">
        <v>7.3</v>
      </c>
      <c r="U14" s="292">
        <v>7.5</v>
      </c>
      <c r="V14" s="292" t="s">
        <v>135</v>
      </c>
      <c r="W14" s="292">
        <v>122</v>
      </c>
      <c r="X14" s="292">
        <v>102</v>
      </c>
      <c r="Y14" s="292">
        <v>114</v>
      </c>
      <c r="Z14" s="292"/>
      <c r="AA14" s="292">
        <v>128</v>
      </c>
      <c r="AB14" s="292">
        <v>1.42</v>
      </c>
      <c r="AC14" s="292">
        <v>42</v>
      </c>
      <c r="AD14" s="292">
        <v>5376</v>
      </c>
      <c r="AE14" s="292">
        <v>5400</v>
      </c>
      <c r="AF14" s="292">
        <v>1</v>
      </c>
      <c r="AG14" s="292" t="s">
        <v>136</v>
      </c>
      <c r="AH14" s="292">
        <v>0.18</v>
      </c>
      <c r="AI14" s="292">
        <v>1.4</v>
      </c>
      <c r="AJ14" s="292">
        <v>9.9</v>
      </c>
      <c r="AK14" s="292">
        <v>1.37</v>
      </c>
      <c r="AL14" s="292">
        <v>13</v>
      </c>
      <c r="AM14" s="292">
        <v>0.1</v>
      </c>
      <c r="AN14" s="292">
        <v>1.03</v>
      </c>
      <c r="AO14" s="292">
        <v>0.04</v>
      </c>
      <c r="AP14" s="292">
        <v>0.41</v>
      </c>
      <c r="AQ14" s="292"/>
      <c r="AR14" s="292">
        <v>0</v>
      </c>
      <c r="AS14" s="292">
        <v>0.05</v>
      </c>
      <c r="AT14" s="292">
        <v>0.52</v>
      </c>
      <c r="AU14" s="292">
        <v>0</v>
      </c>
      <c r="AV14" s="292">
        <v>0</v>
      </c>
      <c r="AW14" s="292">
        <v>1.96</v>
      </c>
      <c r="AX14" s="292">
        <v>9.4600000000000009</v>
      </c>
      <c r="AY14" s="292">
        <v>0.08</v>
      </c>
      <c r="AZ14" s="292">
        <v>10.31</v>
      </c>
      <c r="BA14" s="292">
        <v>16.809999999999999</v>
      </c>
      <c r="BB14" s="292">
        <v>0</v>
      </c>
      <c r="BC14" s="292">
        <v>0</v>
      </c>
      <c r="BD14" s="292">
        <v>0</v>
      </c>
    </row>
    <row r="15" spans="1:57" s="127" customFormat="1">
      <c r="A15" s="163">
        <v>14</v>
      </c>
      <c r="B15" s="164"/>
      <c r="C15" s="164"/>
      <c r="D15" s="164"/>
      <c r="E15" s="164" t="s">
        <v>36</v>
      </c>
      <c r="F15" s="164" t="s">
        <v>45</v>
      </c>
      <c r="G15" s="164" t="s">
        <v>47</v>
      </c>
      <c r="H15" s="164" t="s">
        <v>786</v>
      </c>
      <c r="I15" s="164" t="s">
        <v>788</v>
      </c>
      <c r="J15" s="164" t="s">
        <v>790</v>
      </c>
      <c r="K15" s="164" t="s">
        <v>794</v>
      </c>
      <c r="L15" s="164" t="s">
        <v>758</v>
      </c>
      <c r="M15" s="164" t="s">
        <v>783</v>
      </c>
      <c r="N15" s="165"/>
      <c r="O15" s="237">
        <v>1903335</v>
      </c>
      <c r="P15" s="165"/>
      <c r="Q15" s="249" t="s">
        <v>809</v>
      </c>
      <c r="R15" s="248"/>
      <c r="S15" s="164" t="s">
        <v>134</v>
      </c>
      <c r="T15" s="292">
        <v>7.3</v>
      </c>
      <c r="U15" s="292">
        <v>7.5</v>
      </c>
      <c r="V15" s="292" t="s">
        <v>135</v>
      </c>
      <c r="W15" s="292">
        <v>122</v>
      </c>
      <c r="X15" s="292">
        <v>102</v>
      </c>
      <c r="Y15" s="292">
        <v>114</v>
      </c>
      <c r="Z15" s="292"/>
      <c r="AA15" s="292">
        <v>128</v>
      </c>
      <c r="AB15" s="292">
        <v>1.42</v>
      </c>
      <c r="AC15" s="292">
        <v>42</v>
      </c>
      <c r="AD15" s="292">
        <v>5376</v>
      </c>
      <c r="AE15" s="292">
        <v>5400</v>
      </c>
      <c r="AF15" s="292">
        <v>1</v>
      </c>
      <c r="AG15" s="292" t="s">
        <v>136</v>
      </c>
      <c r="AH15" s="292">
        <v>0.18</v>
      </c>
      <c r="AI15" s="292">
        <v>1.4</v>
      </c>
      <c r="AJ15" s="292">
        <v>9.9</v>
      </c>
      <c r="AK15" s="292">
        <v>1.37</v>
      </c>
      <c r="AL15" s="292">
        <v>13</v>
      </c>
      <c r="AM15" s="292">
        <v>0.1</v>
      </c>
      <c r="AN15" s="292">
        <v>1.03</v>
      </c>
      <c r="AO15" s="292">
        <v>0.04</v>
      </c>
      <c r="AP15" s="292">
        <v>0.41</v>
      </c>
      <c r="AQ15" s="292"/>
      <c r="AR15" s="292">
        <v>0</v>
      </c>
      <c r="AS15" s="292">
        <v>0.05</v>
      </c>
      <c r="AT15" s="292">
        <v>0.52</v>
      </c>
      <c r="AU15" s="292">
        <v>0</v>
      </c>
      <c r="AV15" s="292">
        <v>0</v>
      </c>
      <c r="AW15" s="292">
        <v>1.96</v>
      </c>
      <c r="AX15" s="292">
        <v>9.4600000000000009</v>
      </c>
      <c r="AY15" s="292">
        <v>0.08</v>
      </c>
      <c r="AZ15" s="292">
        <v>10.31</v>
      </c>
      <c r="BA15" s="292">
        <v>16.809999999999999</v>
      </c>
      <c r="BB15" s="292">
        <v>0</v>
      </c>
      <c r="BC15" s="292">
        <v>0</v>
      </c>
      <c r="BD15" s="292">
        <v>0</v>
      </c>
    </row>
    <row r="16" spans="1:57" s="127" customFormat="1">
      <c r="A16" s="163">
        <v>15</v>
      </c>
      <c r="B16" s="164"/>
      <c r="C16" s="164"/>
      <c r="D16" s="164"/>
      <c r="E16" s="164" t="s">
        <v>36</v>
      </c>
      <c r="F16" s="164" t="s">
        <v>45</v>
      </c>
      <c r="G16" s="164" t="s">
        <v>47</v>
      </c>
      <c r="H16" s="164" t="s">
        <v>787</v>
      </c>
      <c r="I16" s="164" t="s">
        <v>789</v>
      </c>
      <c r="J16" s="164" t="s">
        <v>791</v>
      </c>
      <c r="K16" s="164" t="s">
        <v>770</v>
      </c>
      <c r="L16" s="164" t="s">
        <v>758</v>
      </c>
      <c r="M16" s="164" t="s">
        <v>793</v>
      </c>
      <c r="N16" s="165"/>
      <c r="O16" s="237">
        <v>1903335</v>
      </c>
      <c r="P16" s="165"/>
      <c r="Q16" s="249" t="s">
        <v>810</v>
      </c>
      <c r="R16" s="248"/>
      <c r="S16" s="164" t="s">
        <v>134</v>
      </c>
      <c r="T16" s="292">
        <v>7.3</v>
      </c>
      <c r="U16" s="292">
        <v>7.5</v>
      </c>
      <c r="V16" s="292" t="s">
        <v>135</v>
      </c>
      <c r="W16" s="292">
        <v>122</v>
      </c>
      <c r="X16" s="292">
        <v>102</v>
      </c>
      <c r="Y16" s="292">
        <v>114</v>
      </c>
      <c r="Z16" s="292"/>
      <c r="AA16" s="292">
        <v>128</v>
      </c>
      <c r="AB16" s="292">
        <v>1.42</v>
      </c>
      <c r="AC16" s="292">
        <v>42</v>
      </c>
      <c r="AD16" s="292">
        <v>5376</v>
      </c>
      <c r="AE16" s="292">
        <v>5400</v>
      </c>
      <c r="AF16" s="292">
        <v>1</v>
      </c>
      <c r="AG16" s="292" t="s">
        <v>136</v>
      </c>
      <c r="AH16" s="292">
        <v>0.18</v>
      </c>
      <c r="AI16" s="292">
        <v>1.4</v>
      </c>
      <c r="AJ16" s="292">
        <v>9.9</v>
      </c>
      <c r="AK16" s="292">
        <v>1.37</v>
      </c>
      <c r="AL16" s="292">
        <v>13</v>
      </c>
      <c r="AM16" s="292">
        <v>0.1</v>
      </c>
      <c r="AN16" s="292">
        <v>1.03</v>
      </c>
      <c r="AO16" s="292">
        <v>0.04</v>
      </c>
      <c r="AP16" s="292">
        <v>0.41</v>
      </c>
      <c r="AQ16" s="292"/>
      <c r="AR16" s="292">
        <v>0</v>
      </c>
      <c r="AS16" s="292">
        <v>0.05</v>
      </c>
      <c r="AT16" s="292">
        <v>0.52</v>
      </c>
      <c r="AU16" s="292">
        <v>0</v>
      </c>
      <c r="AV16" s="292">
        <v>0</v>
      </c>
      <c r="AW16" s="292">
        <v>1.96</v>
      </c>
      <c r="AX16" s="292">
        <v>9.4600000000000009</v>
      </c>
      <c r="AY16" s="292">
        <v>0.08</v>
      </c>
      <c r="AZ16" s="292">
        <v>10.31</v>
      </c>
      <c r="BA16" s="292">
        <v>16.809999999999999</v>
      </c>
      <c r="BB16" s="292">
        <v>0</v>
      </c>
      <c r="BC16" s="292">
        <v>0</v>
      </c>
      <c r="BD16" s="292">
        <v>0</v>
      </c>
    </row>
    <row r="17" spans="1:56" s="127" customFormat="1">
      <c r="A17" s="163">
        <v>16</v>
      </c>
      <c r="B17" s="164"/>
      <c r="C17" s="164"/>
      <c r="D17" s="164"/>
      <c r="E17" s="164" t="s">
        <v>36</v>
      </c>
      <c r="F17" s="164" t="s">
        <v>45</v>
      </c>
      <c r="G17" s="164" t="s">
        <v>47</v>
      </c>
      <c r="H17" s="164" t="s">
        <v>787</v>
      </c>
      <c r="I17" s="164" t="s">
        <v>789</v>
      </c>
      <c r="J17" s="164" t="s">
        <v>791</v>
      </c>
      <c r="K17" s="164" t="s">
        <v>770</v>
      </c>
      <c r="L17" s="164" t="s">
        <v>758</v>
      </c>
      <c r="M17" s="164" t="s">
        <v>795</v>
      </c>
      <c r="N17" s="165"/>
      <c r="O17" s="237">
        <v>1903335</v>
      </c>
      <c r="P17" s="165"/>
      <c r="Q17" s="249" t="s">
        <v>811</v>
      </c>
      <c r="R17" s="248"/>
      <c r="S17" s="164" t="s">
        <v>134</v>
      </c>
      <c r="T17" s="292">
        <v>7.3</v>
      </c>
      <c r="U17" s="292">
        <v>7.5</v>
      </c>
      <c r="V17" s="292" t="s">
        <v>135</v>
      </c>
      <c r="W17" s="292">
        <v>122</v>
      </c>
      <c r="X17" s="292">
        <v>102</v>
      </c>
      <c r="Y17" s="292">
        <v>114</v>
      </c>
      <c r="Z17" s="292"/>
      <c r="AA17" s="292">
        <v>128</v>
      </c>
      <c r="AB17" s="292">
        <v>1.42</v>
      </c>
      <c r="AC17" s="292">
        <v>42</v>
      </c>
      <c r="AD17" s="292">
        <v>5376</v>
      </c>
      <c r="AE17" s="292">
        <v>5400</v>
      </c>
      <c r="AF17" s="292">
        <v>1</v>
      </c>
      <c r="AG17" s="292" t="s">
        <v>136</v>
      </c>
      <c r="AH17" s="292">
        <v>0.18</v>
      </c>
      <c r="AI17" s="292">
        <v>1.4</v>
      </c>
      <c r="AJ17" s="292">
        <v>9.9</v>
      </c>
      <c r="AK17" s="292">
        <v>1.37</v>
      </c>
      <c r="AL17" s="292">
        <v>13</v>
      </c>
      <c r="AM17" s="292">
        <v>0.1</v>
      </c>
      <c r="AN17" s="292">
        <v>1.03</v>
      </c>
      <c r="AO17" s="292">
        <v>0.04</v>
      </c>
      <c r="AP17" s="292">
        <v>0.41</v>
      </c>
      <c r="AQ17" s="292"/>
      <c r="AR17" s="292">
        <v>0</v>
      </c>
      <c r="AS17" s="292">
        <v>0.05</v>
      </c>
      <c r="AT17" s="292">
        <v>0.52</v>
      </c>
      <c r="AU17" s="292">
        <v>0</v>
      </c>
      <c r="AV17" s="292">
        <v>0</v>
      </c>
      <c r="AW17" s="292">
        <v>1.96</v>
      </c>
      <c r="AX17" s="292">
        <v>9.4600000000000009</v>
      </c>
      <c r="AY17" s="292">
        <v>0.08</v>
      </c>
      <c r="AZ17" s="292">
        <v>10.31</v>
      </c>
      <c r="BA17" s="292">
        <v>16.809999999999999</v>
      </c>
      <c r="BB17" s="292">
        <v>0</v>
      </c>
      <c r="BC17" s="292">
        <v>0</v>
      </c>
      <c r="BD17" s="292">
        <v>0</v>
      </c>
    </row>
    <row r="18" spans="1:56">
      <c r="BB18" s="167"/>
      <c r="BC18" s="168" t="e">
        <f>SUM(#REF!)</f>
        <v>#REF!</v>
      </c>
      <c r="BD18" s="168" t="e">
        <f>SUM(#REF!)</f>
        <v>#REF!</v>
      </c>
    </row>
    <row r="19" spans="1:56">
      <c r="BB19" s="167"/>
    </row>
  </sheetData>
  <sheetProtection insertRows="0" deleteRows="0" sort="0"/>
  <protectedRanges>
    <protectedRange sqref="A18:H226 AT18:BA226 I18:AS22 I43:AS226 R2:BD17 A2:P17" name="Range1"/>
  </protectedRanges>
  <phoneticPr fontId="64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ValueSelect!$D$2:$D$296</xm:f>
          </x14:formula1>
          <xm:sqref>E2:E17</xm:sqref>
        </x14:dataValidation>
        <x14:dataValidation type="list" allowBlank="1" showInputMessage="1" showErrorMessage="1">
          <x14:formula1>
            <xm:f>ValueSelect!$E$2:$E$26</xm:f>
          </x14:formula1>
          <xm:sqref>F2:F17</xm:sqref>
        </x14:dataValidation>
        <x14:dataValidation type="list" allowBlank="1" showInputMessage="1" showErrorMessage="1">
          <x14:formula1>
            <xm:f>ValueSelect!$F$2:$F$10</xm:f>
          </x14:formula1>
          <xm:sqref>G2:G17</xm:sqref>
        </x14:dataValidation>
        <x14:dataValidation type="list" allowBlank="1" showInputMessage="1" showErrorMessage="1">
          <x14:formula1>
            <xm:f>Data!$L$2:$L$6</xm:f>
          </x14:formula1>
          <xm:sqref>S2:S17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"/>
  <sheetViews>
    <sheetView workbookViewId="0">
      <selection activeCell="C3" sqref="C3:D4"/>
    </sheetView>
  </sheetViews>
  <sheetFormatPr defaultRowHeight="15"/>
  <cols>
    <col min="2" max="2" width="18.140625" customWidth="1"/>
    <col min="3" max="3" width="12.7109375" customWidth="1"/>
    <col min="4" max="4" width="15.85546875" customWidth="1"/>
    <col min="5" max="5" width="17.28515625" customWidth="1"/>
    <col min="6" max="6" width="24.5703125" customWidth="1"/>
    <col min="7" max="7" width="11" customWidth="1"/>
    <col min="8" max="8" width="12" customWidth="1"/>
    <col min="9" max="9" width="12.7109375" customWidth="1"/>
    <col min="10" max="10" width="15.140625" customWidth="1"/>
  </cols>
  <sheetData>
    <row r="2" spans="2:15">
      <c r="B2" s="232" t="s">
        <v>745</v>
      </c>
      <c r="C2" s="232" t="s">
        <v>746</v>
      </c>
      <c r="D2" s="233" t="s">
        <v>747</v>
      </c>
      <c r="E2" s="232" t="s">
        <v>748</v>
      </c>
      <c r="F2" s="232" t="s">
        <v>749</v>
      </c>
      <c r="G2" s="232" t="s">
        <v>750</v>
      </c>
      <c r="H2" s="232" t="s">
        <v>751</v>
      </c>
      <c r="I2" s="232" t="s">
        <v>752</v>
      </c>
      <c r="J2" s="232" t="s">
        <v>753</v>
      </c>
    </row>
    <row r="3" spans="2:15" ht="60" customHeight="1">
      <c r="B3" s="233" t="s">
        <v>773</v>
      </c>
      <c r="C3" s="234" t="s">
        <v>778</v>
      </c>
      <c r="D3" s="235" t="s">
        <v>779</v>
      </c>
      <c r="E3" s="238">
        <v>1903334</v>
      </c>
      <c r="F3" s="239" t="s">
        <v>757</v>
      </c>
      <c r="G3" s="240" t="s">
        <v>754</v>
      </c>
      <c r="H3" s="238">
        <v>128</v>
      </c>
      <c r="I3" s="238">
        <v>180224</v>
      </c>
      <c r="J3" s="236">
        <v>46266</v>
      </c>
      <c r="K3" s="251" t="s">
        <v>755</v>
      </c>
      <c r="L3" s="252"/>
      <c r="M3" s="252"/>
      <c r="N3" s="252"/>
      <c r="O3" s="252"/>
    </row>
    <row r="4" spans="2:15" ht="60" customHeight="1">
      <c r="B4" s="233" t="s">
        <v>774</v>
      </c>
      <c r="C4" s="234" t="s">
        <v>780</v>
      </c>
      <c r="D4" s="235" t="s">
        <v>781</v>
      </c>
      <c r="E4" s="238">
        <v>1903335</v>
      </c>
      <c r="F4" s="239" t="s">
        <v>759</v>
      </c>
      <c r="G4" s="240" t="s">
        <v>754</v>
      </c>
      <c r="H4" s="238">
        <v>128</v>
      </c>
      <c r="I4" s="238">
        <v>69888</v>
      </c>
      <c r="J4" s="236">
        <v>46266</v>
      </c>
      <c r="K4" s="251" t="s">
        <v>755</v>
      </c>
      <c r="L4" s="252"/>
      <c r="M4" s="252"/>
      <c r="N4" s="252"/>
      <c r="O4" s="252"/>
    </row>
    <row r="6" spans="2:15">
      <c r="B6" s="242" t="s">
        <v>768</v>
      </c>
      <c r="C6" s="241" t="s">
        <v>769</v>
      </c>
    </row>
    <row r="7" spans="2:15">
      <c r="B7" s="243" t="s">
        <v>760</v>
      </c>
      <c r="C7" s="245" t="s">
        <v>772</v>
      </c>
    </row>
    <row r="8" spans="2:15">
      <c r="B8" s="243" t="s">
        <v>761</v>
      </c>
      <c r="C8" s="245" t="s">
        <v>767</v>
      </c>
    </row>
    <row r="9" spans="2:15">
      <c r="B9" s="241" t="s">
        <v>762</v>
      </c>
      <c r="C9" s="244">
        <v>0.19</v>
      </c>
    </row>
    <row r="10" spans="2:15">
      <c r="B10" s="241" t="s">
        <v>763</v>
      </c>
      <c r="C10" s="245" t="s">
        <v>766</v>
      </c>
    </row>
    <row r="11" spans="2:15">
      <c r="B11" s="241" t="s">
        <v>764</v>
      </c>
      <c r="C11" s="245" t="s">
        <v>765</v>
      </c>
    </row>
    <row r="12" spans="2:15">
      <c r="B12" s="241" t="s">
        <v>775</v>
      </c>
      <c r="C12" s="247" t="s">
        <v>776</v>
      </c>
    </row>
  </sheetData>
  <mergeCells count="2">
    <mergeCell ref="K3:O3"/>
    <mergeCell ref="K4:O4"/>
  </mergeCells>
  <phoneticPr fontId="6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"/>
  <sheetViews>
    <sheetView topLeftCell="M1" workbookViewId="0">
      <selection activeCell="AF7" sqref="AF7"/>
    </sheetView>
  </sheetViews>
  <sheetFormatPr defaultColWidth="9.7109375" defaultRowHeight="12.75"/>
  <cols>
    <col min="1" max="1" width="23.140625" style="57" customWidth="1"/>
    <col min="2" max="2" width="35.28515625" style="57" customWidth="1"/>
    <col min="3" max="3" width="22.7109375" style="57" customWidth="1"/>
    <col min="4" max="4" width="34.42578125" style="57" customWidth="1"/>
    <col min="5" max="6" width="6.7109375" style="58" customWidth="1"/>
    <col min="7" max="8" width="6.7109375" style="59" customWidth="1"/>
    <col min="9" max="14" width="6.7109375" style="57" customWidth="1"/>
    <col min="15" max="15" width="8.28515625" style="57" customWidth="1"/>
    <col min="16" max="16" width="6.7109375" style="59" customWidth="1"/>
    <col min="17" max="17" width="12.7109375" style="57" customWidth="1"/>
    <col min="18" max="18" width="6.7109375" style="57" customWidth="1"/>
    <col min="19" max="20" width="6.7109375" style="59" customWidth="1"/>
    <col min="21" max="21" width="6.7109375" style="57" customWidth="1"/>
    <col min="22" max="22" width="6.7109375" style="59" customWidth="1"/>
    <col min="23" max="25" width="10.7109375" style="57" customWidth="1"/>
    <col min="26" max="27" width="6.7109375" style="59" customWidth="1"/>
    <col min="28" max="28" width="6.7109375" style="57" customWidth="1"/>
    <col min="29" max="29" width="6.7109375" style="59" customWidth="1"/>
    <col min="30" max="32" width="9.7109375" style="57" customWidth="1"/>
    <col min="33" max="33" width="13.42578125" style="59" customWidth="1"/>
    <col min="34" max="34" width="12.7109375" style="59" customWidth="1"/>
    <col min="35" max="35" width="9.7109375" style="57"/>
    <col min="36" max="36" width="15.28515625" style="57" customWidth="1"/>
    <col min="37" max="16384" width="9.7109375" style="57"/>
  </cols>
  <sheetData>
    <row r="1" spans="1:43" s="54" customFormat="1" ht="21">
      <c r="A1" s="259" t="s">
        <v>138</v>
      </c>
      <c r="B1" s="260"/>
      <c r="C1" s="260"/>
      <c r="D1" s="261"/>
      <c r="G1" s="60"/>
      <c r="H1" s="60"/>
      <c r="N1" s="61"/>
      <c r="O1" s="62"/>
      <c r="P1" s="60"/>
      <c r="S1" s="60"/>
      <c r="T1" s="60"/>
      <c r="V1" s="60"/>
      <c r="Y1" s="63"/>
      <c r="Z1" s="60"/>
      <c r="AA1" s="60"/>
      <c r="AC1" s="60"/>
      <c r="AG1" s="60"/>
      <c r="AH1" s="60"/>
    </row>
    <row r="2" spans="1:43" s="54" customFormat="1" ht="22.15" customHeight="1">
      <c r="A2" s="64" t="s">
        <v>139</v>
      </c>
      <c r="B2" s="65" t="s">
        <v>18</v>
      </c>
      <c r="C2" s="65" t="s">
        <v>140</v>
      </c>
      <c r="D2" s="66">
        <v>46087</v>
      </c>
      <c r="G2" s="60"/>
      <c r="H2" s="60"/>
      <c r="N2" s="61"/>
      <c r="O2" s="62"/>
      <c r="P2" s="60"/>
      <c r="S2" s="60"/>
      <c r="T2" s="60"/>
      <c r="V2" s="60"/>
      <c r="Z2" s="60"/>
      <c r="AA2" s="60"/>
      <c r="AC2" s="60"/>
      <c r="AG2" s="60"/>
      <c r="AH2" s="60"/>
      <c r="AI2" s="67"/>
      <c r="AJ2" s="67"/>
      <c r="AK2" s="67"/>
      <c r="AL2" s="67"/>
      <c r="AM2" s="67"/>
      <c r="AN2" s="67"/>
      <c r="AO2" s="67"/>
      <c r="AP2" s="67"/>
      <c r="AQ2" s="67"/>
    </row>
    <row r="3" spans="1:43" s="55" customFormat="1" ht="13.9" customHeight="1">
      <c r="A3" s="254" t="s">
        <v>4</v>
      </c>
      <c r="B3" s="254" t="s">
        <v>85</v>
      </c>
      <c r="C3" s="254" t="s">
        <v>141</v>
      </c>
      <c r="D3" s="254" t="s">
        <v>142</v>
      </c>
      <c r="E3" s="263" t="s">
        <v>143</v>
      </c>
      <c r="F3" s="263" t="s">
        <v>94</v>
      </c>
      <c r="G3" s="264" t="s">
        <v>22</v>
      </c>
      <c r="H3" s="267" t="s">
        <v>144</v>
      </c>
      <c r="I3" s="262" t="s">
        <v>145</v>
      </c>
      <c r="J3" s="262"/>
      <c r="K3" s="262"/>
      <c r="L3" s="254" t="s">
        <v>146</v>
      </c>
      <c r="M3" s="268" t="s">
        <v>147</v>
      </c>
      <c r="N3" s="268" t="s">
        <v>148</v>
      </c>
      <c r="O3" s="272" t="s">
        <v>149</v>
      </c>
      <c r="P3" s="258" t="s">
        <v>150</v>
      </c>
      <c r="Q3" s="254" t="s">
        <v>151</v>
      </c>
      <c r="R3" s="254" t="s">
        <v>152</v>
      </c>
      <c r="S3" s="258" t="s">
        <v>153</v>
      </c>
      <c r="T3" s="258" t="s">
        <v>112</v>
      </c>
      <c r="U3" s="271" t="s">
        <v>154</v>
      </c>
      <c r="V3" s="258" t="s">
        <v>114</v>
      </c>
      <c r="W3" s="262" t="s">
        <v>155</v>
      </c>
      <c r="X3" s="262"/>
      <c r="Y3" s="262"/>
      <c r="Z3" s="258" t="s">
        <v>156</v>
      </c>
      <c r="AA3" s="258" t="s">
        <v>157</v>
      </c>
      <c r="AB3" s="254" t="s">
        <v>127</v>
      </c>
      <c r="AC3" s="269" t="s">
        <v>158</v>
      </c>
      <c r="AD3" s="268" t="s">
        <v>159</v>
      </c>
      <c r="AE3" s="270" t="s">
        <v>160</v>
      </c>
      <c r="AF3" s="268" t="s">
        <v>161</v>
      </c>
      <c r="AG3" s="258" t="s">
        <v>132</v>
      </c>
      <c r="AH3" s="258" t="s">
        <v>162</v>
      </c>
      <c r="AJ3" s="268" t="s">
        <v>163</v>
      </c>
    </row>
    <row r="4" spans="1:43" s="55" customFormat="1" ht="25.5">
      <c r="A4" s="254"/>
      <c r="B4" s="254"/>
      <c r="C4" s="254"/>
      <c r="D4" s="254"/>
      <c r="E4" s="263"/>
      <c r="F4" s="263"/>
      <c r="G4" s="265"/>
      <c r="H4" s="267"/>
      <c r="I4" s="262"/>
      <c r="J4" s="262"/>
      <c r="K4" s="262"/>
      <c r="L4" s="254"/>
      <c r="M4" s="268"/>
      <c r="N4" s="268"/>
      <c r="O4" s="272"/>
      <c r="P4" s="258"/>
      <c r="Q4" s="254"/>
      <c r="R4" s="254"/>
      <c r="S4" s="258"/>
      <c r="T4" s="258"/>
      <c r="U4" s="271"/>
      <c r="V4" s="258"/>
      <c r="W4" s="71" t="s">
        <v>164</v>
      </c>
      <c r="X4" s="72" t="s">
        <v>165</v>
      </c>
      <c r="Y4" s="70" t="s">
        <v>166</v>
      </c>
      <c r="Z4" s="258"/>
      <c r="AA4" s="258"/>
      <c r="AB4" s="254"/>
      <c r="AC4" s="269"/>
      <c r="AD4" s="268"/>
      <c r="AE4" s="270"/>
      <c r="AF4" s="268"/>
      <c r="AG4" s="258"/>
      <c r="AH4" s="258"/>
      <c r="AJ4" s="268"/>
    </row>
    <row r="5" spans="1:43" s="55" customFormat="1">
      <c r="A5" s="254"/>
      <c r="B5" s="254"/>
      <c r="C5" s="254"/>
      <c r="D5" s="254"/>
      <c r="E5" s="263"/>
      <c r="F5" s="263"/>
      <c r="G5" s="266"/>
      <c r="H5" s="267"/>
      <c r="I5" s="68" t="s">
        <v>167</v>
      </c>
      <c r="J5" s="68" t="s">
        <v>168</v>
      </c>
      <c r="K5" s="68" t="s">
        <v>169</v>
      </c>
      <c r="L5" s="254"/>
      <c r="M5" s="268"/>
      <c r="N5" s="268"/>
      <c r="O5" s="69">
        <v>5400</v>
      </c>
      <c r="P5" s="258"/>
      <c r="Q5" s="254"/>
      <c r="R5" s="254"/>
      <c r="S5" s="258"/>
      <c r="T5" s="258"/>
      <c r="U5" s="73">
        <v>1.37</v>
      </c>
      <c r="V5" s="258"/>
      <c r="W5" s="74">
        <v>0.1</v>
      </c>
      <c r="X5" s="75">
        <v>0.04</v>
      </c>
      <c r="Y5" s="76">
        <v>0.05</v>
      </c>
      <c r="Z5" s="258"/>
      <c r="AA5" s="258"/>
      <c r="AB5" s="254"/>
      <c r="AC5" s="269"/>
      <c r="AD5" s="268"/>
      <c r="AE5" s="270"/>
      <c r="AF5" s="268"/>
      <c r="AG5" s="258"/>
      <c r="AH5" s="258"/>
      <c r="AJ5" s="268"/>
    </row>
    <row r="6" spans="1:43" s="56" customFormat="1" ht="30" customHeight="1">
      <c r="A6" s="77" t="s">
        <v>170</v>
      </c>
      <c r="B6" s="77"/>
      <c r="C6" s="78"/>
      <c r="D6" s="79"/>
      <c r="E6" s="80"/>
      <c r="F6" s="80"/>
      <c r="G6" s="81"/>
      <c r="H6" s="82" t="s">
        <v>171</v>
      </c>
      <c r="I6" s="83"/>
      <c r="J6" s="83"/>
      <c r="K6" s="84"/>
      <c r="L6" s="85"/>
      <c r="M6" s="85"/>
      <c r="N6" s="86"/>
      <c r="O6" s="87"/>
      <c r="P6" s="88"/>
      <c r="Q6" s="86"/>
      <c r="R6" s="89"/>
      <c r="S6" s="90"/>
      <c r="T6" s="90"/>
      <c r="U6" s="91"/>
      <c r="V6" s="92"/>
      <c r="W6" s="93"/>
      <c r="X6" s="93"/>
      <c r="Y6" s="93"/>
      <c r="Z6" s="92"/>
      <c r="AA6" s="92"/>
      <c r="AB6" s="93"/>
      <c r="AC6" s="90"/>
      <c r="AD6" s="94"/>
      <c r="AE6" s="95"/>
      <c r="AF6" s="96"/>
      <c r="AG6" s="92"/>
      <c r="AH6" s="92"/>
      <c r="AJ6" s="96"/>
    </row>
    <row r="7" spans="1:43" s="55" customFormat="1" ht="30" customHeight="1">
      <c r="A7" s="253" t="str">
        <f>A6</f>
        <v>Beautyrest Sleep Brand -- 120gsm Printed Microfiber Twill Sheet Set</v>
      </c>
      <c r="B7" s="255" t="s">
        <v>172</v>
      </c>
      <c r="C7" s="256" t="s">
        <v>173</v>
      </c>
      <c r="D7" s="97" t="s">
        <v>133</v>
      </c>
      <c r="E7" s="98"/>
      <c r="F7" s="98"/>
      <c r="G7" s="99">
        <f>H7*0.97</f>
        <v>6.6</v>
      </c>
      <c r="H7" s="100">
        <f>'CHN 01-30-2026'!F8</f>
        <v>6.8</v>
      </c>
      <c r="I7" s="101">
        <v>122</v>
      </c>
      <c r="J7" s="101">
        <v>102</v>
      </c>
      <c r="K7" s="101">
        <v>114</v>
      </c>
      <c r="L7" s="101">
        <v>128</v>
      </c>
      <c r="M7" s="102">
        <f>I7*J7*K7/1000000</f>
        <v>1.42</v>
      </c>
      <c r="N7" s="103">
        <f>44*L7</f>
        <v>5632</v>
      </c>
      <c r="O7" s="104">
        <f>$O$5</f>
        <v>5400</v>
      </c>
      <c r="P7" s="105">
        <f>O7/N7</f>
        <v>0.96</v>
      </c>
      <c r="Q7" s="106" t="s">
        <v>136</v>
      </c>
      <c r="R7" s="107">
        <v>0.18</v>
      </c>
      <c r="S7" s="108">
        <f>R7*H7</f>
        <v>1.22</v>
      </c>
      <c r="T7" s="109">
        <f>S7+P7+H7</f>
        <v>8.98</v>
      </c>
      <c r="U7" s="110">
        <v>1.37</v>
      </c>
      <c r="V7" s="109">
        <f>T7*U7</f>
        <v>12.3</v>
      </c>
      <c r="W7" s="111">
        <f>$W$5*AC7</f>
        <v>0.94</v>
      </c>
      <c r="X7" s="111">
        <f>AC7*$X$5</f>
        <v>0.38</v>
      </c>
      <c r="Y7" s="111">
        <f>AC7*$Y$5</f>
        <v>0.47</v>
      </c>
      <c r="Z7" s="112">
        <f>SUM(W7:Y7)</f>
        <v>1.79</v>
      </c>
      <c r="AA7" s="109">
        <f>Z7+H7</f>
        <v>8.59</v>
      </c>
      <c r="AB7" s="113">
        <f>(AC7-AA7)/AC7</f>
        <v>8.5000000000000006E-2</v>
      </c>
      <c r="AC7" s="114">
        <v>9.39</v>
      </c>
      <c r="AD7" s="115">
        <v>5.2</v>
      </c>
      <c r="AE7" s="116">
        <f>AD7+AC7</f>
        <v>14.59</v>
      </c>
      <c r="AF7" s="117">
        <v>180244</v>
      </c>
      <c r="AG7" s="109">
        <f>AF7*AC7</f>
        <v>1692491.16</v>
      </c>
      <c r="AH7" s="109">
        <f>AF7*AA7</f>
        <v>1548295.96</v>
      </c>
      <c r="AJ7" s="118">
        <f>AF7*AE7</f>
        <v>2629759.96</v>
      </c>
    </row>
    <row r="8" spans="1:43" s="55" customFormat="1" ht="30" customHeight="1">
      <c r="A8" s="253"/>
      <c r="B8" s="255"/>
      <c r="C8" s="257"/>
      <c r="D8" s="97" t="s">
        <v>137</v>
      </c>
      <c r="E8" s="98"/>
      <c r="F8" s="98"/>
      <c r="G8" s="99">
        <v>7.3</v>
      </c>
      <c r="H8" s="100">
        <f>'CHN 01-30-2026'!F9</f>
        <v>7.5</v>
      </c>
      <c r="I8" s="101">
        <v>122</v>
      </c>
      <c r="J8" s="101">
        <v>102</v>
      </c>
      <c r="K8" s="101">
        <v>114</v>
      </c>
      <c r="L8" s="101">
        <v>128</v>
      </c>
      <c r="M8" s="102">
        <f>I8*J8*K8/1000000</f>
        <v>1.42</v>
      </c>
      <c r="N8" s="103">
        <f>L8*42</f>
        <v>5376</v>
      </c>
      <c r="O8" s="104">
        <f>$O$5</f>
        <v>5400</v>
      </c>
      <c r="P8" s="105">
        <f>O8/N8</f>
        <v>1</v>
      </c>
      <c r="Q8" s="106" t="s">
        <v>136</v>
      </c>
      <c r="R8" s="107">
        <v>0.18</v>
      </c>
      <c r="S8" s="108">
        <f>R8*H8</f>
        <v>1.35</v>
      </c>
      <c r="T8" s="109">
        <f>S8+P8+H8</f>
        <v>9.85</v>
      </c>
      <c r="U8" s="110">
        <v>1.37</v>
      </c>
      <c r="V8" s="109">
        <f>T8*U8</f>
        <v>13.49</v>
      </c>
      <c r="W8" s="111">
        <f>$W$5*AC8</f>
        <v>1.03</v>
      </c>
      <c r="X8" s="111">
        <f>AC8*$X$5</f>
        <v>0.41</v>
      </c>
      <c r="Y8" s="111">
        <f>AC8*$Y$5</f>
        <v>0.52</v>
      </c>
      <c r="Z8" s="112">
        <f>SUM(W8:Y8)</f>
        <v>1.96</v>
      </c>
      <c r="AA8" s="109">
        <f>Z8+H8</f>
        <v>9.4600000000000009</v>
      </c>
      <c r="AB8" s="113">
        <f>(AC8-AA8)/AC8</f>
        <v>8.2000000000000003E-2</v>
      </c>
      <c r="AC8" s="114">
        <v>10.31</v>
      </c>
      <c r="AD8" s="115">
        <v>6.5</v>
      </c>
      <c r="AE8" s="116">
        <f>AD8+AC8</f>
        <v>16.809999999999999</v>
      </c>
      <c r="AF8" s="117">
        <v>69888</v>
      </c>
      <c r="AG8" s="109">
        <f>AF8*AC8</f>
        <v>720545.28000000003</v>
      </c>
      <c r="AH8" s="109">
        <f>AF8*AA8</f>
        <v>661140.47999999998</v>
      </c>
      <c r="AJ8" s="118">
        <f>AF8*AE8</f>
        <v>1174817.28</v>
      </c>
    </row>
    <row r="9" spans="1:43" ht="30" customHeight="1">
      <c r="AD9" s="119"/>
      <c r="AE9" s="119"/>
      <c r="AF9" s="119">
        <f>SUM(AF6:AF8)</f>
        <v>250132</v>
      </c>
      <c r="AG9" s="120">
        <f>SUM(AG6:AG8)</f>
        <v>2413036.44</v>
      </c>
      <c r="AH9" s="120">
        <f>SUM(AH6:AH8)</f>
        <v>2209436.44</v>
      </c>
      <c r="AI9" s="121">
        <f>(AG9-AH9)/AG9</f>
        <v>8.4000000000000005E-2</v>
      </c>
      <c r="AJ9" s="122">
        <f>SUM(AJ7:AJ8)</f>
        <v>3804577.24</v>
      </c>
    </row>
    <row r="10" spans="1:43" ht="26.45" customHeight="1">
      <c r="I10" s="123"/>
      <c r="L10" s="124"/>
      <c r="M10" s="123"/>
    </row>
    <row r="13" spans="1:43">
      <c r="I13" s="123"/>
    </row>
    <row r="14" spans="1:43">
      <c r="E14" s="125"/>
      <c r="F14" s="125"/>
      <c r="G14" s="126"/>
      <c r="H14" s="126"/>
      <c r="I14" s="123"/>
    </row>
    <row r="15" spans="1:43">
      <c r="E15" s="125"/>
      <c r="F15" s="125"/>
      <c r="G15" s="126"/>
      <c r="H15" s="126"/>
      <c r="I15" s="123"/>
    </row>
  </sheetData>
  <mergeCells count="35">
    <mergeCell ref="AG3:AG5"/>
    <mergeCell ref="AH3:AH5"/>
    <mergeCell ref="AJ3:AJ5"/>
    <mergeCell ref="I3:K4"/>
    <mergeCell ref="AB3:AB5"/>
    <mergeCell ref="AC3:AC5"/>
    <mergeCell ref="AD3:AD5"/>
    <mergeCell ref="AE3:AE5"/>
    <mergeCell ref="AF3:AF5"/>
    <mergeCell ref="T3:T5"/>
    <mergeCell ref="U3:U4"/>
    <mergeCell ref="V3:V5"/>
    <mergeCell ref="Z3:Z5"/>
    <mergeCell ref="AA3:AA5"/>
    <mergeCell ref="O3:O4"/>
    <mergeCell ref="P3:P5"/>
    <mergeCell ref="Q3:Q5"/>
    <mergeCell ref="R3:R5"/>
    <mergeCell ref="S3:S5"/>
    <mergeCell ref="A1:D1"/>
    <mergeCell ref="W3:Y3"/>
    <mergeCell ref="A3:A5"/>
    <mergeCell ref="D3:D5"/>
    <mergeCell ref="E3:E5"/>
    <mergeCell ref="F3:F5"/>
    <mergeCell ref="G3:G5"/>
    <mergeCell ref="H3:H5"/>
    <mergeCell ref="L3:L5"/>
    <mergeCell ref="M3:M5"/>
    <mergeCell ref="N3:N5"/>
    <mergeCell ref="A7:A8"/>
    <mergeCell ref="B3:B5"/>
    <mergeCell ref="B7:B8"/>
    <mergeCell ref="C3:C5"/>
    <mergeCell ref="C7:C8"/>
  </mergeCells>
  <phoneticPr fontId="64" type="noConversion"/>
  <dataValidations count="1">
    <dataValidation type="list" allowBlank="1" showInputMessage="1" showErrorMessage="1" sqref="CA2 B65116 EB65116 B65118 EB65118 D65115:D65118 ED65115:ED65118">
      <formula1>#REF!</formula1>
    </dataValidation>
  </dataValidation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J8" sqref="J8"/>
    </sheetView>
  </sheetViews>
  <sheetFormatPr defaultColWidth="8.85546875" defaultRowHeight="14.25"/>
  <cols>
    <col min="1" max="1" width="11.28515625" style="15" customWidth="1"/>
    <col min="2" max="2" width="12.7109375" style="15" customWidth="1"/>
    <col min="3" max="3" width="27.42578125" style="15" customWidth="1"/>
    <col min="4" max="4" width="19.28515625" style="15" customWidth="1"/>
    <col min="5" max="5" width="31.42578125" style="15" customWidth="1"/>
    <col min="6" max="6" width="12.7109375" style="16" customWidth="1"/>
    <col min="7" max="9" width="8.85546875" style="15"/>
    <col min="10" max="10" width="10.140625" style="15" customWidth="1"/>
    <col min="11" max="14" width="8.85546875" style="15"/>
    <col min="15" max="15" width="15.28515625" style="15" customWidth="1"/>
    <col min="16" max="256" width="8.85546875" style="15"/>
    <col min="257" max="257" width="11.28515625" style="15" customWidth="1"/>
    <col min="258" max="258" width="12.7109375" style="15" customWidth="1"/>
    <col min="259" max="259" width="27.42578125" style="15" customWidth="1"/>
    <col min="260" max="260" width="19.28515625" style="15" customWidth="1"/>
    <col min="261" max="261" width="31.42578125" style="15" customWidth="1"/>
    <col min="262" max="262" width="12.7109375" style="15" customWidth="1"/>
    <col min="263" max="265" width="8.85546875" style="15"/>
    <col min="266" max="266" width="10.140625" style="15" customWidth="1"/>
    <col min="267" max="270" width="8.85546875" style="15"/>
    <col min="271" max="271" width="15.28515625" style="15" customWidth="1"/>
    <col min="272" max="512" width="8.85546875" style="15"/>
    <col min="513" max="513" width="11.28515625" style="15" customWidth="1"/>
    <col min="514" max="514" width="12.7109375" style="15" customWidth="1"/>
    <col min="515" max="515" width="27.42578125" style="15" customWidth="1"/>
    <col min="516" max="516" width="19.28515625" style="15" customWidth="1"/>
    <col min="517" max="517" width="31.42578125" style="15" customWidth="1"/>
    <col min="518" max="518" width="12.7109375" style="15" customWidth="1"/>
    <col min="519" max="521" width="8.85546875" style="15"/>
    <col min="522" max="522" width="10.140625" style="15" customWidth="1"/>
    <col min="523" max="526" width="8.85546875" style="15"/>
    <col min="527" max="527" width="15.28515625" style="15" customWidth="1"/>
    <col min="528" max="768" width="8.85546875" style="15"/>
    <col min="769" max="769" width="11.28515625" style="15" customWidth="1"/>
    <col min="770" max="770" width="12.7109375" style="15" customWidth="1"/>
    <col min="771" max="771" width="27.42578125" style="15" customWidth="1"/>
    <col min="772" max="772" width="19.28515625" style="15" customWidth="1"/>
    <col min="773" max="773" width="31.42578125" style="15" customWidth="1"/>
    <col min="774" max="774" width="12.7109375" style="15" customWidth="1"/>
    <col min="775" max="777" width="8.85546875" style="15"/>
    <col min="778" max="778" width="10.140625" style="15" customWidth="1"/>
    <col min="779" max="782" width="8.85546875" style="15"/>
    <col min="783" max="783" width="15.28515625" style="15" customWidth="1"/>
    <col min="784" max="1024" width="8.85546875" style="15"/>
    <col min="1025" max="1025" width="11.28515625" style="15" customWidth="1"/>
    <col min="1026" max="1026" width="12.7109375" style="15" customWidth="1"/>
    <col min="1027" max="1027" width="27.42578125" style="15" customWidth="1"/>
    <col min="1028" max="1028" width="19.28515625" style="15" customWidth="1"/>
    <col min="1029" max="1029" width="31.42578125" style="15" customWidth="1"/>
    <col min="1030" max="1030" width="12.7109375" style="15" customWidth="1"/>
    <col min="1031" max="1033" width="8.85546875" style="15"/>
    <col min="1034" max="1034" width="10.140625" style="15" customWidth="1"/>
    <col min="1035" max="1038" width="8.85546875" style="15"/>
    <col min="1039" max="1039" width="15.28515625" style="15" customWidth="1"/>
    <col min="1040" max="1280" width="8.85546875" style="15"/>
    <col min="1281" max="1281" width="11.28515625" style="15" customWidth="1"/>
    <col min="1282" max="1282" width="12.7109375" style="15" customWidth="1"/>
    <col min="1283" max="1283" width="27.42578125" style="15" customWidth="1"/>
    <col min="1284" max="1284" width="19.28515625" style="15" customWidth="1"/>
    <col min="1285" max="1285" width="31.42578125" style="15" customWidth="1"/>
    <col min="1286" max="1286" width="12.7109375" style="15" customWidth="1"/>
    <col min="1287" max="1289" width="8.85546875" style="15"/>
    <col min="1290" max="1290" width="10.140625" style="15" customWidth="1"/>
    <col min="1291" max="1294" width="8.85546875" style="15"/>
    <col min="1295" max="1295" width="15.28515625" style="15" customWidth="1"/>
    <col min="1296" max="1536" width="8.85546875" style="15"/>
    <col min="1537" max="1537" width="11.28515625" style="15" customWidth="1"/>
    <col min="1538" max="1538" width="12.7109375" style="15" customWidth="1"/>
    <col min="1539" max="1539" width="27.42578125" style="15" customWidth="1"/>
    <col min="1540" max="1540" width="19.28515625" style="15" customWidth="1"/>
    <col min="1541" max="1541" width="31.42578125" style="15" customWidth="1"/>
    <col min="1542" max="1542" width="12.7109375" style="15" customWidth="1"/>
    <col min="1543" max="1545" width="8.85546875" style="15"/>
    <col min="1546" max="1546" width="10.140625" style="15" customWidth="1"/>
    <col min="1547" max="1550" width="8.85546875" style="15"/>
    <col min="1551" max="1551" width="15.28515625" style="15" customWidth="1"/>
    <col min="1552" max="1792" width="8.85546875" style="15"/>
    <col min="1793" max="1793" width="11.28515625" style="15" customWidth="1"/>
    <col min="1794" max="1794" width="12.7109375" style="15" customWidth="1"/>
    <col min="1795" max="1795" width="27.42578125" style="15" customWidth="1"/>
    <col min="1796" max="1796" width="19.28515625" style="15" customWidth="1"/>
    <col min="1797" max="1797" width="31.42578125" style="15" customWidth="1"/>
    <col min="1798" max="1798" width="12.7109375" style="15" customWidth="1"/>
    <col min="1799" max="1801" width="8.85546875" style="15"/>
    <col min="1802" max="1802" width="10.140625" style="15" customWidth="1"/>
    <col min="1803" max="1806" width="8.85546875" style="15"/>
    <col min="1807" max="1807" width="15.28515625" style="15" customWidth="1"/>
    <col min="1808" max="2048" width="8.85546875" style="15"/>
    <col min="2049" max="2049" width="11.28515625" style="15" customWidth="1"/>
    <col min="2050" max="2050" width="12.7109375" style="15" customWidth="1"/>
    <col min="2051" max="2051" width="27.42578125" style="15" customWidth="1"/>
    <col min="2052" max="2052" width="19.28515625" style="15" customWidth="1"/>
    <col min="2053" max="2053" width="31.42578125" style="15" customWidth="1"/>
    <col min="2054" max="2054" width="12.7109375" style="15" customWidth="1"/>
    <col min="2055" max="2057" width="8.85546875" style="15"/>
    <col min="2058" max="2058" width="10.140625" style="15" customWidth="1"/>
    <col min="2059" max="2062" width="8.85546875" style="15"/>
    <col min="2063" max="2063" width="15.28515625" style="15" customWidth="1"/>
    <col min="2064" max="2304" width="8.85546875" style="15"/>
    <col min="2305" max="2305" width="11.28515625" style="15" customWidth="1"/>
    <col min="2306" max="2306" width="12.7109375" style="15" customWidth="1"/>
    <col min="2307" max="2307" width="27.42578125" style="15" customWidth="1"/>
    <col min="2308" max="2308" width="19.28515625" style="15" customWidth="1"/>
    <col min="2309" max="2309" width="31.42578125" style="15" customWidth="1"/>
    <col min="2310" max="2310" width="12.7109375" style="15" customWidth="1"/>
    <col min="2311" max="2313" width="8.85546875" style="15"/>
    <col min="2314" max="2314" width="10.140625" style="15" customWidth="1"/>
    <col min="2315" max="2318" width="8.85546875" style="15"/>
    <col min="2319" max="2319" width="15.28515625" style="15" customWidth="1"/>
    <col min="2320" max="2560" width="8.85546875" style="15"/>
    <col min="2561" max="2561" width="11.28515625" style="15" customWidth="1"/>
    <col min="2562" max="2562" width="12.7109375" style="15" customWidth="1"/>
    <col min="2563" max="2563" width="27.42578125" style="15" customWidth="1"/>
    <col min="2564" max="2564" width="19.28515625" style="15" customWidth="1"/>
    <col min="2565" max="2565" width="31.42578125" style="15" customWidth="1"/>
    <col min="2566" max="2566" width="12.7109375" style="15" customWidth="1"/>
    <col min="2567" max="2569" width="8.85546875" style="15"/>
    <col min="2570" max="2570" width="10.140625" style="15" customWidth="1"/>
    <col min="2571" max="2574" width="8.85546875" style="15"/>
    <col min="2575" max="2575" width="15.28515625" style="15" customWidth="1"/>
    <col min="2576" max="2816" width="8.85546875" style="15"/>
    <col min="2817" max="2817" width="11.28515625" style="15" customWidth="1"/>
    <col min="2818" max="2818" width="12.7109375" style="15" customWidth="1"/>
    <col min="2819" max="2819" width="27.42578125" style="15" customWidth="1"/>
    <col min="2820" max="2820" width="19.28515625" style="15" customWidth="1"/>
    <col min="2821" max="2821" width="31.42578125" style="15" customWidth="1"/>
    <col min="2822" max="2822" width="12.7109375" style="15" customWidth="1"/>
    <col min="2823" max="2825" width="8.85546875" style="15"/>
    <col min="2826" max="2826" width="10.140625" style="15" customWidth="1"/>
    <col min="2827" max="2830" width="8.85546875" style="15"/>
    <col min="2831" max="2831" width="15.28515625" style="15" customWidth="1"/>
    <col min="2832" max="3072" width="8.85546875" style="15"/>
    <col min="3073" max="3073" width="11.28515625" style="15" customWidth="1"/>
    <col min="3074" max="3074" width="12.7109375" style="15" customWidth="1"/>
    <col min="3075" max="3075" width="27.42578125" style="15" customWidth="1"/>
    <col min="3076" max="3076" width="19.28515625" style="15" customWidth="1"/>
    <col min="3077" max="3077" width="31.42578125" style="15" customWidth="1"/>
    <col min="3078" max="3078" width="12.7109375" style="15" customWidth="1"/>
    <col min="3079" max="3081" width="8.85546875" style="15"/>
    <col min="3082" max="3082" width="10.140625" style="15" customWidth="1"/>
    <col min="3083" max="3086" width="8.85546875" style="15"/>
    <col min="3087" max="3087" width="15.28515625" style="15" customWidth="1"/>
    <col min="3088" max="3328" width="8.85546875" style="15"/>
    <col min="3329" max="3329" width="11.28515625" style="15" customWidth="1"/>
    <col min="3330" max="3330" width="12.7109375" style="15" customWidth="1"/>
    <col min="3331" max="3331" width="27.42578125" style="15" customWidth="1"/>
    <col min="3332" max="3332" width="19.28515625" style="15" customWidth="1"/>
    <col min="3333" max="3333" width="31.42578125" style="15" customWidth="1"/>
    <col min="3334" max="3334" width="12.7109375" style="15" customWidth="1"/>
    <col min="3335" max="3337" width="8.85546875" style="15"/>
    <col min="3338" max="3338" width="10.140625" style="15" customWidth="1"/>
    <col min="3339" max="3342" width="8.85546875" style="15"/>
    <col min="3343" max="3343" width="15.28515625" style="15" customWidth="1"/>
    <col min="3344" max="3584" width="8.85546875" style="15"/>
    <col min="3585" max="3585" width="11.28515625" style="15" customWidth="1"/>
    <col min="3586" max="3586" width="12.7109375" style="15" customWidth="1"/>
    <col min="3587" max="3587" width="27.42578125" style="15" customWidth="1"/>
    <col min="3588" max="3588" width="19.28515625" style="15" customWidth="1"/>
    <col min="3589" max="3589" width="31.42578125" style="15" customWidth="1"/>
    <col min="3590" max="3590" width="12.7109375" style="15" customWidth="1"/>
    <col min="3591" max="3593" width="8.85546875" style="15"/>
    <col min="3594" max="3594" width="10.140625" style="15" customWidth="1"/>
    <col min="3595" max="3598" width="8.85546875" style="15"/>
    <col min="3599" max="3599" width="15.28515625" style="15" customWidth="1"/>
    <col min="3600" max="3840" width="8.85546875" style="15"/>
    <col min="3841" max="3841" width="11.28515625" style="15" customWidth="1"/>
    <col min="3842" max="3842" width="12.7109375" style="15" customWidth="1"/>
    <col min="3843" max="3843" width="27.42578125" style="15" customWidth="1"/>
    <col min="3844" max="3844" width="19.28515625" style="15" customWidth="1"/>
    <col min="3845" max="3845" width="31.42578125" style="15" customWidth="1"/>
    <col min="3846" max="3846" width="12.7109375" style="15" customWidth="1"/>
    <col min="3847" max="3849" width="8.85546875" style="15"/>
    <col min="3850" max="3850" width="10.140625" style="15" customWidth="1"/>
    <col min="3851" max="3854" width="8.85546875" style="15"/>
    <col min="3855" max="3855" width="15.28515625" style="15" customWidth="1"/>
    <col min="3856" max="4096" width="8.85546875" style="15"/>
    <col min="4097" max="4097" width="11.28515625" style="15" customWidth="1"/>
    <col min="4098" max="4098" width="12.7109375" style="15" customWidth="1"/>
    <col min="4099" max="4099" width="27.42578125" style="15" customWidth="1"/>
    <col min="4100" max="4100" width="19.28515625" style="15" customWidth="1"/>
    <col min="4101" max="4101" width="31.42578125" style="15" customWidth="1"/>
    <col min="4102" max="4102" width="12.7109375" style="15" customWidth="1"/>
    <col min="4103" max="4105" width="8.85546875" style="15"/>
    <col min="4106" max="4106" width="10.140625" style="15" customWidth="1"/>
    <col min="4107" max="4110" width="8.85546875" style="15"/>
    <col min="4111" max="4111" width="15.28515625" style="15" customWidth="1"/>
    <col min="4112" max="4352" width="8.85546875" style="15"/>
    <col min="4353" max="4353" width="11.28515625" style="15" customWidth="1"/>
    <col min="4354" max="4354" width="12.7109375" style="15" customWidth="1"/>
    <col min="4355" max="4355" width="27.42578125" style="15" customWidth="1"/>
    <col min="4356" max="4356" width="19.28515625" style="15" customWidth="1"/>
    <col min="4357" max="4357" width="31.42578125" style="15" customWidth="1"/>
    <col min="4358" max="4358" width="12.7109375" style="15" customWidth="1"/>
    <col min="4359" max="4361" width="8.85546875" style="15"/>
    <col min="4362" max="4362" width="10.140625" style="15" customWidth="1"/>
    <col min="4363" max="4366" width="8.85546875" style="15"/>
    <col min="4367" max="4367" width="15.28515625" style="15" customWidth="1"/>
    <col min="4368" max="4608" width="8.85546875" style="15"/>
    <col min="4609" max="4609" width="11.28515625" style="15" customWidth="1"/>
    <col min="4610" max="4610" width="12.7109375" style="15" customWidth="1"/>
    <col min="4611" max="4611" width="27.42578125" style="15" customWidth="1"/>
    <col min="4612" max="4612" width="19.28515625" style="15" customWidth="1"/>
    <col min="4613" max="4613" width="31.42578125" style="15" customWidth="1"/>
    <col min="4614" max="4614" width="12.7109375" style="15" customWidth="1"/>
    <col min="4615" max="4617" width="8.85546875" style="15"/>
    <col min="4618" max="4618" width="10.140625" style="15" customWidth="1"/>
    <col min="4619" max="4622" width="8.85546875" style="15"/>
    <col min="4623" max="4623" width="15.28515625" style="15" customWidth="1"/>
    <col min="4624" max="4864" width="8.85546875" style="15"/>
    <col min="4865" max="4865" width="11.28515625" style="15" customWidth="1"/>
    <col min="4866" max="4866" width="12.7109375" style="15" customWidth="1"/>
    <col min="4867" max="4867" width="27.42578125" style="15" customWidth="1"/>
    <col min="4868" max="4868" width="19.28515625" style="15" customWidth="1"/>
    <col min="4869" max="4869" width="31.42578125" style="15" customWidth="1"/>
    <col min="4870" max="4870" width="12.7109375" style="15" customWidth="1"/>
    <col min="4871" max="4873" width="8.85546875" style="15"/>
    <col min="4874" max="4874" width="10.140625" style="15" customWidth="1"/>
    <col min="4875" max="4878" width="8.85546875" style="15"/>
    <col min="4879" max="4879" width="15.28515625" style="15" customWidth="1"/>
    <col min="4880" max="5120" width="8.85546875" style="15"/>
    <col min="5121" max="5121" width="11.28515625" style="15" customWidth="1"/>
    <col min="5122" max="5122" width="12.7109375" style="15" customWidth="1"/>
    <col min="5123" max="5123" width="27.42578125" style="15" customWidth="1"/>
    <col min="5124" max="5124" width="19.28515625" style="15" customWidth="1"/>
    <col min="5125" max="5125" width="31.42578125" style="15" customWidth="1"/>
    <col min="5126" max="5126" width="12.7109375" style="15" customWidth="1"/>
    <col min="5127" max="5129" width="8.85546875" style="15"/>
    <col min="5130" max="5130" width="10.140625" style="15" customWidth="1"/>
    <col min="5131" max="5134" width="8.85546875" style="15"/>
    <col min="5135" max="5135" width="15.28515625" style="15" customWidth="1"/>
    <col min="5136" max="5376" width="8.85546875" style="15"/>
    <col min="5377" max="5377" width="11.28515625" style="15" customWidth="1"/>
    <col min="5378" max="5378" width="12.7109375" style="15" customWidth="1"/>
    <col min="5379" max="5379" width="27.42578125" style="15" customWidth="1"/>
    <col min="5380" max="5380" width="19.28515625" style="15" customWidth="1"/>
    <col min="5381" max="5381" width="31.42578125" style="15" customWidth="1"/>
    <col min="5382" max="5382" width="12.7109375" style="15" customWidth="1"/>
    <col min="5383" max="5385" width="8.85546875" style="15"/>
    <col min="5386" max="5386" width="10.140625" style="15" customWidth="1"/>
    <col min="5387" max="5390" width="8.85546875" style="15"/>
    <col min="5391" max="5391" width="15.28515625" style="15" customWidth="1"/>
    <col min="5392" max="5632" width="8.85546875" style="15"/>
    <col min="5633" max="5633" width="11.28515625" style="15" customWidth="1"/>
    <col min="5634" max="5634" width="12.7109375" style="15" customWidth="1"/>
    <col min="5635" max="5635" width="27.42578125" style="15" customWidth="1"/>
    <col min="5636" max="5636" width="19.28515625" style="15" customWidth="1"/>
    <col min="5637" max="5637" width="31.42578125" style="15" customWidth="1"/>
    <col min="5638" max="5638" width="12.7109375" style="15" customWidth="1"/>
    <col min="5639" max="5641" width="8.85546875" style="15"/>
    <col min="5642" max="5642" width="10.140625" style="15" customWidth="1"/>
    <col min="5643" max="5646" width="8.85546875" style="15"/>
    <col min="5647" max="5647" width="15.28515625" style="15" customWidth="1"/>
    <col min="5648" max="5888" width="8.85546875" style="15"/>
    <col min="5889" max="5889" width="11.28515625" style="15" customWidth="1"/>
    <col min="5890" max="5890" width="12.7109375" style="15" customWidth="1"/>
    <col min="5891" max="5891" width="27.42578125" style="15" customWidth="1"/>
    <col min="5892" max="5892" width="19.28515625" style="15" customWidth="1"/>
    <col min="5893" max="5893" width="31.42578125" style="15" customWidth="1"/>
    <col min="5894" max="5894" width="12.7109375" style="15" customWidth="1"/>
    <col min="5895" max="5897" width="8.85546875" style="15"/>
    <col min="5898" max="5898" width="10.140625" style="15" customWidth="1"/>
    <col min="5899" max="5902" width="8.85546875" style="15"/>
    <col min="5903" max="5903" width="15.28515625" style="15" customWidth="1"/>
    <col min="5904" max="6144" width="8.85546875" style="15"/>
    <col min="6145" max="6145" width="11.28515625" style="15" customWidth="1"/>
    <col min="6146" max="6146" width="12.7109375" style="15" customWidth="1"/>
    <col min="6147" max="6147" width="27.42578125" style="15" customWidth="1"/>
    <col min="6148" max="6148" width="19.28515625" style="15" customWidth="1"/>
    <col min="6149" max="6149" width="31.42578125" style="15" customWidth="1"/>
    <col min="6150" max="6150" width="12.7109375" style="15" customWidth="1"/>
    <col min="6151" max="6153" width="8.85546875" style="15"/>
    <col min="6154" max="6154" width="10.140625" style="15" customWidth="1"/>
    <col min="6155" max="6158" width="8.85546875" style="15"/>
    <col min="6159" max="6159" width="15.28515625" style="15" customWidth="1"/>
    <col min="6160" max="6400" width="8.85546875" style="15"/>
    <col min="6401" max="6401" width="11.28515625" style="15" customWidth="1"/>
    <col min="6402" max="6402" width="12.7109375" style="15" customWidth="1"/>
    <col min="6403" max="6403" width="27.42578125" style="15" customWidth="1"/>
    <col min="6404" max="6404" width="19.28515625" style="15" customWidth="1"/>
    <col min="6405" max="6405" width="31.42578125" style="15" customWidth="1"/>
    <col min="6406" max="6406" width="12.7109375" style="15" customWidth="1"/>
    <col min="6407" max="6409" width="8.85546875" style="15"/>
    <col min="6410" max="6410" width="10.140625" style="15" customWidth="1"/>
    <col min="6411" max="6414" width="8.85546875" style="15"/>
    <col min="6415" max="6415" width="15.28515625" style="15" customWidth="1"/>
    <col min="6416" max="6656" width="8.85546875" style="15"/>
    <col min="6657" max="6657" width="11.28515625" style="15" customWidth="1"/>
    <col min="6658" max="6658" width="12.7109375" style="15" customWidth="1"/>
    <col min="6659" max="6659" width="27.42578125" style="15" customWidth="1"/>
    <col min="6660" max="6660" width="19.28515625" style="15" customWidth="1"/>
    <col min="6661" max="6661" width="31.42578125" style="15" customWidth="1"/>
    <col min="6662" max="6662" width="12.7109375" style="15" customWidth="1"/>
    <col min="6663" max="6665" width="8.85546875" style="15"/>
    <col min="6666" max="6666" width="10.140625" style="15" customWidth="1"/>
    <col min="6667" max="6670" width="8.85546875" style="15"/>
    <col min="6671" max="6671" width="15.28515625" style="15" customWidth="1"/>
    <col min="6672" max="6912" width="8.85546875" style="15"/>
    <col min="6913" max="6913" width="11.28515625" style="15" customWidth="1"/>
    <col min="6914" max="6914" width="12.7109375" style="15" customWidth="1"/>
    <col min="6915" max="6915" width="27.42578125" style="15" customWidth="1"/>
    <col min="6916" max="6916" width="19.28515625" style="15" customWidth="1"/>
    <col min="6917" max="6917" width="31.42578125" style="15" customWidth="1"/>
    <col min="6918" max="6918" width="12.7109375" style="15" customWidth="1"/>
    <col min="6919" max="6921" width="8.85546875" style="15"/>
    <col min="6922" max="6922" width="10.140625" style="15" customWidth="1"/>
    <col min="6923" max="6926" width="8.85546875" style="15"/>
    <col min="6927" max="6927" width="15.28515625" style="15" customWidth="1"/>
    <col min="6928" max="7168" width="8.85546875" style="15"/>
    <col min="7169" max="7169" width="11.28515625" style="15" customWidth="1"/>
    <col min="7170" max="7170" width="12.7109375" style="15" customWidth="1"/>
    <col min="7171" max="7171" width="27.42578125" style="15" customWidth="1"/>
    <col min="7172" max="7172" width="19.28515625" style="15" customWidth="1"/>
    <col min="7173" max="7173" width="31.42578125" style="15" customWidth="1"/>
    <col min="7174" max="7174" width="12.7109375" style="15" customWidth="1"/>
    <col min="7175" max="7177" width="8.85546875" style="15"/>
    <col min="7178" max="7178" width="10.140625" style="15" customWidth="1"/>
    <col min="7179" max="7182" width="8.85546875" style="15"/>
    <col min="7183" max="7183" width="15.28515625" style="15" customWidth="1"/>
    <col min="7184" max="7424" width="8.85546875" style="15"/>
    <col min="7425" max="7425" width="11.28515625" style="15" customWidth="1"/>
    <col min="7426" max="7426" width="12.7109375" style="15" customWidth="1"/>
    <col min="7427" max="7427" width="27.42578125" style="15" customWidth="1"/>
    <col min="7428" max="7428" width="19.28515625" style="15" customWidth="1"/>
    <col min="7429" max="7429" width="31.42578125" style="15" customWidth="1"/>
    <col min="7430" max="7430" width="12.7109375" style="15" customWidth="1"/>
    <col min="7431" max="7433" width="8.85546875" style="15"/>
    <col min="7434" max="7434" width="10.140625" style="15" customWidth="1"/>
    <col min="7435" max="7438" width="8.85546875" style="15"/>
    <col min="7439" max="7439" width="15.28515625" style="15" customWidth="1"/>
    <col min="7440" max="7680" width="8.85546875" style="15"/>
    <col min="7681" max="7681" width="11.28515625" style="15" customWidth="1"/>
    <col min="7682" max="7682" width="12.7109375" style="15" customWidth="1"/>
    <col min="7683" max="7683" width="27.42578125" style="15" customWidth="1"/>
    <col min="7684" max="7684" width="19.28515625" style="15" customWidth="1"/>
    <col min="7685" max="7685" width="31.42578125" style="15" customWidth="1"/>
    <col min="7686" max="7686" width="12.7109375" style="15" customWidth="1"/>
    <col min="7687" max="7689" width="8.85546875" style="15"/>
    <col min="7690" max="7690" width="10.140625" style="15" customWidth="1"/>
    <col min="7691" max="7694" width="8.85546875" style="15"/>
    <col min="7695" max="7695" width="15.28515625" style="15" customWidth="1"/>
    <col min="7696" max="7936" width="8.85546875" style="15"/>
    <col min="7937" max="7937" width="11.28515625" style="15" customWidth="1"/>
    <col min="7938" max="7938" width="12.7109375" style="15" customWidth="1"/>
    <col min="7939" max="7939" width="27.42578125" style="15" customWidth="1"/>
    <col min="7940" max="7940" width="19.28515625" style="15" customWidth="1"/>
    <col min="7941" max="7941" width="31.42578125" style="15" customWidth="1"/>
    <col min="7942" max="7942" width="12.7109375" style="15" customWidth="1"/>
    <col min="7943" max="7945" width="8.85546875" style="15"/>
    <col min="7946" max="7946" width="10.140625" style="15" customWidth="1"/>
    <col min="7947" max="7950" width="8.85546875" style="15"/>
    <col min="7951" max="7951" width="15.28515625" style="15" customWidth="1"/>
    <col min="7952" max="8192" width="8.85546875" style="15"/>
    <col min="8193" max="8193" width="11.28515625" style="15" customWidth="1"/>
    <col min="8194" max="8194" width="12.7109375" style="15" customWidth="1"/>
    <col min="8195" max="8195" width="27.42578125" style="15" customWidth="1"/>
    <col min="8196" max="8196" width="19.28515625" style="15" customWidth="1"/>
    <col min="8197" max="8197" width="31.42578125" style="15" customWidth="1"/>
    <col min="8198" max="8198" width="12.7109375" style="15" customWidth="1"/>
    <col min="8199" max="8201" width="8.85546875" style="15"/>
    <col min="8202" max="8202" width="10.140625" style="15" customWidth="1"/>
    <col min="8203" max="8206" width="8.85546875" style="15"/>
    <col min="8207" max="8207" width="15.28515625" style="15" customWidth="1"/>
    <col min="8208" max="8448" width="8.85546875" style="15"/>
    <col min="8449" max="8449" width="11.28515625" style="15" customWidth="1"/>
    <col min="8450" max="8450" width="12.7109375" style="15" customWidth="1"/>
    <col min="8451" max="8451" width="27.42578125" style="15" customWidth="1"/>
    <col min="8452" max="8452" width="19.28515625" style="15" customWidth="1"/>
    <col min="8453" max="8453" width="31.42578125" style="15" customWidth="1"/>
    <col min="8454" max="8454" width="12.7109375" style="15" customWidth="1"/>
    <col min="8455" max="8457" width="8.85546875" style="15"/>
    <col min="8458" max="8458" width="10.140625" style="15" customWidth="1"/>
    <col min="8459" max="8462" width="8.85546875" style="15"/>
    <col min="8463" max="8463" width="15.28515625" style="15" customWidth="1"/>
    <col min="8464" max="8704" width="8.85546875" style="15"/>
    <col min="8705" max="8705" width="11.28515625" style="15" customWidth="1"/>
    <col min="8706" max="8706" width="12.7109375" style="15" customWidth="1"/>
    <col min="8707" max="8707" width="27.42578125" style="15" customWidth="1"/>
    <col min="8708" max="8708" width="19.28515625" style="15" customWidth="1"/>
    <col min="8709" max="8709" width="31.42578125" style="15" customWidth="1"/>
    <col min="8710" max="8710" width="12.7109375" style="15" customWidth="1"/>
    <col min="8711" max="8713" width="8.85546875" style="15"/>
    <col min="8714" max="8714" width="10.140625" style="15" customWidth="1"/>
    <col min="8715" max="8718" width="8.85546875" style="15"/>
    <col min="8719" max="8719" width="15.28515625" style="15" customWidth="1"/>
    <col min="8720" max="8960" width="8.85546875" style="15"/>
    <col min="8961" max="8961" width="11.28515625" style="15" customWidth="1"/>
    <col min="8962" max="8962" width="12.7109375" style="15" customWidth="1"/>
    <col min="8963" max="8963" width="27.42578125" style="15" customWidth="1"/>
    <col min="8964" max="8964" width="19.28515625" style="15" customWidth="1"/>
    <col min="8965" max="8965" width="31.42578125" style="15" customWidth="1"/>
    <col min="8966" max="8966" width="12.7109375" style="15" customWidth="1"/>
    <col min="8967" max="8969" width="8.85546875" style="15"/>
    <col min="8970" max="8970" width="10.140625" style="15" customWidth="1"/>
    <col min="8971" max="8974" width="8.85546875" style="15"/>
    <col min="8975" max="8975" width="15.28515625" style="15" customWidth="1"/>
    <col min="8976" max="9216" width="8.85546875" style="15"/>
    <col min="9217" max="9217" width="11.28515625" style="15" customWidth="1"/>
    <col min="9218" max="9218" width="12.7109375" style="15" customWidth="1"/>
    <col min="9219" max="9219" width="27.42578125" style="15" customWidth="1"/>
    <col min="9220" max="9220" width="19.28515625" style="15" customWidth="1"/>
    <col min="9221" max="9221" width="31.42578125" style="15" customWidth="1"/>
    <col min="9222" max="9222" width="12.7109375" style="15" customWidth="1"/>
    <col min="9223" max="9225" width="8.85546875" style="15"/>
    <col min="9226" max="9226" width="10.140625" style="15" customWidth="1"/>
    <col min="9227" max="9230" width="8.85546875" style="15"/>
    <col min="9231" max="9231" width="15.28515625" style="15" customWidth="1"/>
    <col min="9232" max="9472" width="8.85546875" style="15"/>
    <col min="9473" max="9473" width="11.28515625" style="15" customWidth="1"/>
    <col min="9474" max="9474" width="12.7109375" style="15" customWidth="1"/>
    <col min="9475" max="9475" width="27.42578125" style="15" customWidth="1"/>
    <col min="9476" max="9476" width="19.28515625" style="15" customWidth="1"/>
    <col min="9477" max="9477" width="31.42578125" style="15" customWidth="1"/>
    <col min="9478" max="9478" width="12.7109375" style="15" customWidth="1"/>
    <col min="9479" max="9481" width="8.85546875" style="15"/>
    <col min="9482" max="9482" width="10.140625" style="15" customWidth="1"/>
    <col min="9483" max="9486" width="8.85546875" style="15"/>
    <col min="9487" max="9487" width="15.28515625" style="15" customWidth="1"/>
    <col min="9488" max="9728" width="8.85546875" style="15"/>
    <col min="9729" max="9729" width="11.28515625" style="15" customWidth="1"/>
    <col min="9730" max="9730" width="12.7109375" style="15" customWidth="1"/>
    <col min="9731" max="9731" width="27.42578125" style="15" customWidth="1"/>
    <col min="9732" max="9732" width="19.28515625" style="15" customWidth="1"/>
    <col min="9733" max="9733" width="31.42578125" style="15" customWidth="1"/>
    <col min="9734" max="9734" width="12.7109375" style="15" customWidth="1"/>
    <col min="9735" max="9737" width="8.85546875" style="15"/>
    <col min="9738" max="9738" width="10.140625" style="15" customWidth="1"/>
    <col min="9739" max="9742" width="8.85546875" style="15"/>
    <col min="9743" max="9743" width="15.28515625" style="15" customWidth="1"/>
    <col min="9744" max="9984" width="8.85546875" style="15"/>
    <col min="9985" max="9985" width="11.28515625" style="15" customWidth="1"/>
    <col min="9986" max="9986" width="12.7109375" style="15" customWidth="1"/>
    <col min="9987" max="9987" width="27.42578125" style="15" customWidth="1"/>
    <col min="9988" max="9988" width="19.28515625" style="15" customWidth="1"/>
    <col min="9989" max="9989" width="31.42578125" style="15" customWidth="1"/>
    <col min="9990" max="9990" width="12.7109375" style="15" customWidth="1"/>
    <col min="9991" max="9993" width="8.85546875" style="15"/>
    <col min="9994" max="9994" width="10.140625" style="15" customWidth="1"/>
    <col min="9995" max="9998" width="8.85546875" style="15"/>
    <col min="9999" max="9999" width="15.28515625" style="15" customWidth="1"/>
    <col min="10000" max="10240" width="8.85546875" style="15"/>
    <col min="10241" max="10241" width="11.28515625" style="15" customWidth="1"/>
    <col min="10242" max="10242" width="12.7109375" style="15" customWidth="1"/>
    <col min="10243" max="10243" width="27.42578125" style="15" customWidth="1"/>
    <col min="10244" max="10244" width="19.28515625" style="15" customWidth="1"/>
    <col min="10245" max="10245" width="31.42578125" style="15" customWidth="1"/>
    <col min="10246" max="10246" width="12.7109375" style="15" customWidth="1"/>
    <col min="10247" max="10249" width="8.85546875" style="15"/>
    <col min="10250" max="10250" width="10.140625" style="15" customWidth="1"/>
    <col min="10251" max="10254" width="8.85546875" style="15"/>
    <col min="10255" max="10255" width="15.28515625" style="15" customWidth="1"/>
    <col min="10256" max="10496" width="8.85546875" style="15"/>
    <col min="10497" max="10497" width="11.28515625" style="15" customWidth="1"/>
    <col min="10498" max="10498" width="12.7109375" style="15" customWidth="1"/>
    <col min="10499" max="10499" width="27.42578125" style="15" customWidth="1"/>
    <col min="10500" max="10500" width="19.28515625" style="15" customWidth="1"/>
    <col min="10501" max="10501" width="31.42578125" style="15" customWidth="1"/>
    <col min="10502" max="10502" width="12.7109375" style="15" customWidth="1"/>
    <col min="10503" max="10505" width="8.85546875" style="15"/>
    <col min="10506" max="10506" width="10.140625" style="15" customWidth="1"/>
    <col min="10507" max="10510" width="8.85546875" style="15"/>
    <col min="10511" max="10511" width="15.28515625" style="15" customWidth="1"/>
    <col min="10512" max="10752" width="8.85546875" style="15"/>
    <col min="10753" max="10753" width="11.28515625" style="15" customWidth="1"/>
    <col min="10754" max="10754" width="12.7109375" style="15" customWidth="1"/>
    <col min="10755" max="10755" width="27.42578125" style="15" customWidth="1"/>
    <col min="10756" max="10756" width="19.28515625" style="15" customWidth="1"/>
    <col min="10757" max="10757" width="31.42578125" style="15" customWidth="1"/>
    <col min="10758" max="10758" width="12.7109375" style="15" customWidth="1"/>
    <col min="10759" max="10761" width="8.85546875" style="15"/>
    <col min="10762" max="10762" width="10.140625" style="15" customWidth="1"/>
    <col min="10763" max="10766" width="8.85546875" style="15"/>
    <col min="10767" max="10767" width="15.28515625" style="15" customWidth="1"/>
    <col min="10768" max="11008" width="8.85546875" style="15"/>
    <col min="11009" max="11009" width="11.28515625" style="15" customWidth="1"/>
    <col min="11010" max="11010" width="12.7109375" style="15" customWidth="1"/>
    <col min="11011" max="11011" width="27.42578125" style="15" customWidth="1"/>
    <col min="11012" max="11012" width="19.28515625" style="15" customWidth="1"/>
    <col min="11013" max="11013" width="31.42578125" style="15" customWidth="1"/>
    <col min="11014" max="11014" width="12.7109375" style="15" customWidth="1"/>
    <col min="11015" max="11017" width="8.85546875" style="15"/>
    <col min="11018" max="11018" width="10.140625" style="15" customWidth="1"/>
    <col min="11019" max="11022" width="8.85546875" style="15"/>
    <col min="11023" max="11023" width="15.28515625" style="15" customWidth="1"/>
    <col min="11024" max="11264" width="8.85546875" style="15"/>
    <col min="11265" max="11265" width="11.28515625" style="15" customWidth="1"/>
    <col min="11266" max="11266" width="12.7109375" style="15" customWidth="1"/>
    <col min="11267" max="11267" width="27.42578125" style="15" customWidth="1"/>
    <col min="11268" max="11268" width="19.28515625" style="15" customWidth="1"/>
    <col min="11269" max="11269" width="31.42578125" style="15" customWidth="1"/>
    <col min="11270" max="11270" width="12.7109375" style="15" customWidth="1"/>
    <col min="11271" max="11273" width="8.85546875" style="15"/>
    <col min="11274" max="11274" width="10.140625" style="15" customWidth="1"/>
    <col min="11275" max="11278" width="8.85546875" style="15"/>
    <col min="11279" max="11279" width="15.28515625" style="15" customWidth="1"/>
    <col min="11280" max="11520" width="8.85546875" style="15"/>
    <col min="11521" max="11521" width="11.28515625" style="15" customWidth="1"/>
    <col min="11522" max="11522" width="12.7109375" style="15" customWidth="1"/>
    <col min="11523" max="11523" width="27.42578125" style="15" customWidth="1"/>
    <col min="11524" max="11524" width="19.28515625" style="15" customWidth="1"/>
    <col min="11525" max="11525" width="31.42578125" style="15" customWidth="1"/>
    <col min="11526" max="11526" width="12.7109375" style="15" customWidth="1"/>
    <col min="11527" max="11529" width="8.85546875" style="15"/>
    <col min="11530" max="11530" width="10.140625" style="15" customWidth="1"/>
    <col min="11531" max="11534" width="8.85546875" style="15"/>
    <col min="11535" max="11535" width="15.28515625" style="15" customWidth="1"/>
    <col min="11536" max="11776" width="8.85546875" style="15"/>
    <col min="11777" max="11777" width="11.28515625" style="15" customWidth="1"/>
    <col min="11778" max="11778" width="12.7109375" style="15" customWidth="1"/>
    <col min="11779" max="11779" width="27.42578125" style="15" customWidth="1"/>
    <col min="11780" max="11780" width="19.28515625" style="15" customWidth="1"/>
    <col min="11781" max="11781" width="31.42578125" style="15" customWidth="1"/>
    <col min="11782" max="11782" width="12.7109375" style="15" customWidth="1"/>
    <col min="11783" max="11785" width="8.85546875" style="15"/>
    <col min="11786" max="11786" width="10.140625" style="15" customWidth="1"/>
    <col min="11787" max="11790" width="8.85546875" style="15"/>
    <col min="11791" max="11791" width="15.28515625" style="15" customWidth="1"/>
    <col min="11792" max="12032" width="8.85546875" style="15"/>
    <col min="12033" max="12033" width="11.28515625" style="15" customWidth="1"/>
    <col min="12034" max="12034" width="12.7109375" style="15" customWidth="1"/>
    <col min="12035" max="12035" width="27.42578125" style="15" customWidth="1"/>
    <col min="12036" max="12036" width="19.28515625" style="15" customWidth="1"/>
    <col min="12037" max="12037" width="31.42578125" style="15" customWidth="1"/>
    <col min="12038" max="12038" width="12.7109375" style="15" customWidth="1"/>
    <col min="12039" max="12041" width="8.85546875" style="15"/>
    <col min="12042" max="12042" width="10.140625" style="15" customWidth="1"/>
    <col min="12043" max="12046" width="8.85546875" style="15"/>
    <col min="12047" max="12047" width="15.28515625" style="15" customWidth="1"/>
    <col min="12048" max="12288" width="8.85546875" style="15"/>
    <col min="12289" max="12289" width="11.28515625" style="15" customWidth="1"/>
    <col min="12290" max="12290" width="12.7109375" style="15" customWidth="1"/>
    <col min="12291" max="12291" width="27.42578125" style="15" customWidth="1"/>
    <col min="12292" max="12292" width="19.28515625" style="15" customWidth="1"/>
    <col min="12293" max="12293" width="31.42578125" style="15" customWidth="1"/>
    <col min="12294" max="12294" width="12.7109375" style="15" customWidth="1"/>
    <col min="12295" max="12297" width="8.85546875" style="15"/>
    <col min="12298" max="12298" width="10.140625" style="15" customWidth="1"/>
    <col min="12299" max="12302" width="8.85546875" style="15"/>
    <col min="12303" max="12303" width="15.28515625" style="15" customWidth="1"/>
    <col min="12304" max="12544" width="8.85546875" style="15"/>
    <col min="12545" max="12545" width="11.28515625" style="15" customWidth="1"/>
    <col min="12546" max="12546" width="12.7109375" style="15" customWidth="1"/>
    <col min="12547" max="12547" width="27.42578125" style="15" customWidth="1"/>
    <col min="12548" max="12548" width="19.28515625" style="15" customWidth="1"/>
    <col min="12549" max="12549" width="31.42578125" style="15" customWidth="1"/>
    <col min="12550" max="12550" width="12.7109375" style="15" customWidth="1"/>
    <col min="12551" max="12553" width="8.85546875" style="15"/>
    <col min="12554" max="12554" width="10.140625" style="15" customWidth="1"/>
    <col min="12555" max="12558" width="8.85546875" style="15"/>
    <col min="12559" max="12559" width="15.28515625" style="15" customWidth="1"/>
    <col min="12560" max="12800" width="8.85546875" style="15"/>
    <col min="12801" max="12801" width="11.28515625" style="15" customWidth="1"/>
    <col min="12802" max="12802" width="12.7109375" style="15" customWidth="1"/>
    <col min="12803" max="12803" width="27.42578125" style="15" customWidth="1"/>
    <col min="12804" max="12804" width="19.28515625" style="15" customWidth="1"/>
    <col min="12805" max="12805" width="31.42578125" style="15" customWidth="1"/>
    <col min="12806" max="12806" width="12.7109375" style="15" customWidth="1"/>
    <col min="12807" max="12809" width="8.85546875" style="15"/>
    <col min="12810" max="12810" width="10.140625" style="15" customWidth="1"/>
    <col min="12811" max="12814" width="8.85546875" style="15"/>
    <col min="12815" max="12815" width="15.28515625" style="15" customWidth="1"/>
    <col min="12816" max="13056" width="8.85546875" style="15"/>
    <col min="13057" max="13057" width="11.28515625" style="15" customWidth="1"/>
    <col min="13058" max="13058" width="12.7109375" style="15" customWidth="1"/>
    <col min="13059" max="13059" width="27.42578125" style="15" customWidth="1"/>
    <col min="13060" max="13060" width="19.28515625" style="15" customWidth="1"/>
    <col min="13061" max="13061" width="31.42578125" style="15" customWidth="1"/>
    <col min="13062" max="13062" width="12.7109375" style="15" customWidth="1"/>
    <col min="13063" max="13065" width="8.85546875" style="15"/>
    <col min="13066" max="13066" width="10.140625" style="15" customWidth="1"/>
    <col min="13067" max="13070" width="8.85546875" style="15"/>
    <col min="13071" max="13071" width="15.28515625" style="15" customWidth="1"/>
    <col min="13072" max="13312" width="8.85546875" style="15"/>
    <col min="13313" max="13313" width="11.28515625" style="15" customWidth="1"/>
    <col min="13314" max="13314" width="12.7109375" style="15" customWidth="1"/>
    <col min="13315" max="13315" width="27.42578125" style="15" customWidth="1"/>
    <col min="13316" max="13316" width="19.28515625" style="15" customWidth="1"/>
    <col min="13317" max="13317" width="31.42578125" style="15" customWidth="1"/>
    <col min="13318" max="13318" width="12.7109375" style="15" customWidth="1"/>
    <col min="13319" max="13321" width="8.85546875" style="15"/>
    <col min="13322" max="13322" width="10.140625" style="15" customWidth="1"/>
    <col min="13323" max="13326" width="8.85546875" style="15"/>
    <col min="13327" max="13327" width="15.28515625" style="15" customWidth="1"/>
    <col min="13328" max="13568" width="8.85546875" style="15"/>
    <col min="13569" max="13569" width="11.28515625" style="15" customWidth="1"/>
    <col min="13570" max="13570" width="12.7109375" style="15" customWidth="1"/>
    <col min="13571" max="13571" width="27.42578125" style="15" customWidth="1"/>
    <col min="13572" max="13572" width="19.28515625" style="15" customWidth="1"/>
    <col min="13573" max="13573" width="31.42578125" style="15" customWidth="1"/>
    <col min="13574" max="13574" width="12.7109375" style="15" customWidth="1"/>
    <col min="13575" max="13577" width="8.85546875" style="15"/>
    <col min="13578" max="13578" width="10.140625" style="15" customWidth="1"/>
    <col min="13579" max="13582" width="8.85546875" style="15"/>
    <col min="13583" max="13583" width="15.28515625" style="15" customWidth="1"/>
    <col min="13584" max="13824" width="8.85546875" style="15"/>
    <col min="13825" max="13825" width="11.28515625" style="15" customWidth="1"/>
    <col min="13826" max="13826" width="12.7109375" style="15" customWidth="1"/>
    <col min="13827" max="13827" width="27.42578125" style="15" customWidth="1"/>
    <col min="13828" max="13828" width="19.28515625" style="15" customWidth="1"/>
    <col min="13829" max="13829" width="31.42578125" style="15" customWidth="1"/>
    <col min="13830" max="13830" width="12.7109375" style="15" customWidth="1"/>
    <col min="13831" max="13833" width="8.85546875" style="15"/>
    <col min="13834" max="13834" width="10.140625" style="15" customWidth="1"/>
    <col min="13835" max="13838" width="8.85546875" style="15"/>
    <col min="13839" max="13839" width="15.28515625" style="15" customWidth="1"/>
    <col min="13840" max="14080" width="8.85546875" style="15"/>
    <col min="14081" max="14081" width="11.28515625" style="15" customWidth="1"/>
    <col min="14082" max="14082" width="12.7109375" style="15" customWidth="1"/>
    <col min="14083" max="14083" width="27.42578125" style="15" customWidth="1"/>
    <col min="14084" max="14084" width="19.28515625" style="15" customWidth="1"/>
    <col min="14085" max="14085" width="31.42578125" style="15" customWidth="1"/>
    <col min="14086" max="14086" width="12.7109375" style="15" customWidth="1"/>
    <col min="14087" max="14089" width="8.85546875" style="15"/>
    <col min="14090" max="14090" width="10.140625" style="15" customWidth="1"/>
    <col min="14091" max="14094" width="8.85546875" style="15"/>
    <col min="14095" max="14095" width="15.28515625" style="15" customWidth="1"/>
    <col min="14096" max="14336" width="8.85546875" style="15"/>
    <col min="14337" max="14337" width="11.28515625" style="15" customWidth="1"/>
    <col min="14338" max="14338" width="12.7109375" style="15" customWidth="1"/>
    <col min="14339" max="14339" width="27.42578125" style="15" customWidth="1"/>
    <col min="14340" max="14340" width="19.28515625" style="15" customWidth="1"/>
    <col min="14341" max="14341" width="31.42578125" style="15" customWidth="1"/>
    <col min="14342" max="14342" width="12.7109375" style="15" customWidth="1"/>
    <col min="14343" max="14345" width="8.85546875" style="15"/>
    <col min="14346" max="14346" width="10.140625" style="15" customWidth="1"/>
    <col min="14347" max="14350" width="8.85546875" style="15"/>
    <col min="14351" max="14351" width="15.28515625" style="15" customWidth="1"/>
    <col min="14352" max="14592" width="8.85546875" style="15"/>
    <col min="14593" max="14593" width="11.28515625" style="15" customWidth="1"/>
    <col min="14594" max="14594" width="12.7109375" style="15" customWidth="1"/>
    <col min="14595" max="14595" width="27.42578125" style="15" customWidth="1"/>
    <col min="14596" max="14596" width="19.28515625" style="15" customWidth="1"/>
    <col min="14597" max="14597" width="31.42578125" style="15" customWidth="1"/>
    <col min="14598" max="14598" width="12.7109375" style="15" customWidth="1"/>
    <col min="14599" max="14601" width="8.85546875" style="15"/>
    <col min="14602" max="14602" width="10.140625" style="15" customWidth="1"/>
    <col min="14603" max="14606" width="8.85546875" style="15"/>
    <col min="14607" max="14607" width="15.28515625" style="15" customWidth="1"/>
    <col min="14608" max="14848" width="8.85546875" style="15"/>
    <col min="14849" max="14849" width="11.28515625" style="15" customWidth="1"/>
    <col min="14850" max="14850" width="12.7109375" style="15" customWidth="1"/>
    <col min="14851" max="14851" width="27.42578125" style="15" customWidth="1"/>
    <col min="14852" max="14852" width="19.28515625" style="15" customWidth="1"/>
    <col min="14853" max="14853" width="31.42578125" style="15" customWidth="1"/>
    <col min="14854" max="14854" width="12.7109375" style="15" customWidth="1"/>
    <col min="14855" max="14857" width="8.85546875" style="15"/>
    <col min="14858" max="14858" width="10.140625" style="15" customWidth="1"/>
    <col min="14859" max="14862" width="8.85546875" style="15"/>
    <col min="14863" max="14863" width="15.28515625" style="15" customWidth="1"/>
    <col min="14864" max="15104" width="8.85546875" style="15"/>
    <col min="15105" max="15105" width="11.28515625" style="15" customWidth="1"/>
    <col min="15106" max="15106" width="12.7109375" style="15" customWidth="1"/>
    <col min="15107" max="15107" width="27.42578125" style="15" customWidth="1"/>
    <col min="15108" max="15108" width="19.28515625" style="15" customWidth="1"/>
    <col min="15109" max="15109" width="31.42578125" style="15" customWidth="1"/>
    <col min="15110" max="15110" width="12.7109375" style="15" customWidth="1"/>
    <col min="15111" max="15113" width="8.85546875" style="15"/>
    <col min="15114" max="15114" width="10.140625" style="15" customWidth="1"/>
    <col min="15115" max="15118" width="8.85546875" style="15"/>
    <col min="15119" max="15119" width="15.28515625" style="15" customWidth="1"/>
    <col min="15120" max="15360" width="8.85546875" style="15"/>
    <col min="15361" max="15361" width="11.28515625" style="15" customWidth="1"/>
    <col min="15362" max="15362" width="12.7109375" style="15" customWidth="1"/>
    <col min="15363" max="15363" width="27.42578125" style="15" customWidth="1"/>
    <col min="15364" max="15364" width="19.28515625" style="15" customWidth="1"/>
    <col min="15365" max="15365" width="31.42578125" style="15" customWidth="1"/>
    <col min="15366" max="15366" width="12.7109375" style="15" customWidth="1"/>
    <col min="15367" max="15369" width="8.85546875" style="15"/>
    <col min="15370" max="15370" width="10.140625" style="15" customWidth="1"/>
    <col min="15371" max="15374" width="8.85546875" style="15"/>
    <col min="15375" max="15375" width="15.28515625" style="15" customWidth="1"/>
    <col min="15376" max="15616" width="8.85546875" style="15"/>
    <col min="15617" max="15617" width="11.28515625" style="15" customWidth="1"/>
    <col min="15618" max="15618" width="12.7109375" style="15" customWidth="1"/>
    <col min="15619" max="15619" width="27.42578125" style="15" customWidth="1"/>
    <col min="15620" max="15620" width="19.28515625" style="15" customWidth="1"/>
    <col min="15621" max="15621" width="31.42578125" style="15" customWidth="1"/>
    <col min="15622" max="15622" width="12.7109375" style="15" customWidth="1"/>
    <col min="15623" max="15625" width="8.85546875" style="15"/>
    <col min="15626" max="15626" width="10.140625" style="15" customWidth="1"/>
    <col min="15627" max="15630" width="8.85546875" style="15"/>
    <col min="15631" max="15631" width="15.28515625" style="15" customWidth="1"/>
    <col min="15632" max="15872" width="8.85546875" style="15"/>
    <col min="15873" max="15873" width="11.28515625" style="15" customWidth="1"/>
    <col min="15874" max="15874" width="12.7109375" style="15" customWidth="1"/>
    <col min="15875" max="15875" width="27.42578125" style="15" customWidth="1"/>
    <col min="15876" max="15876" width="19.28515625" style="15" customWidth="1"/>
    <col min="15877" max="15877" width="31.42578125" style="15" customWidth="1"/>
    <col min="15878" max="15878" width="12.7109375" style="15" customWidth="1"/>
    <col min="15879" max="15881" width="8.85546875" style="15"/>
    <col min="15882" max="15882" width="10.140625" style="15" customWidth="1"/>
    <col min="15883" max="15886" width="8.85546875" style="15"/>
    <col min="15887" max="15887" width="15.28515625" style="15" customWidth="1"/>
    <col min="15888" max="16128" width="8.85546875" style="15"/>
    <col min="16129" max="16129" width="11.28515625" style="15" customWidth="1"/>
    <col min="16130" max="16130" width="12.7109375" style="15" customWidth="1"/>
    <col min="16131" max="16131" width="27.42578125" style="15" customWidth="1"/>
    <col min="16132" max="16132" width="19.28515625" style="15" customWidth="1"/>
    <col min="16133" max="16133" width="31.42578125" style="15" customWidth="1"/>
    <col min="16134" max="16134" width="12.7109375" style="15" customWidth="1"/>
    <col min="16135" max="16137" width="8.85546875" style="15"/>
    <col min="16138" max="16138" width="10.140625" style="15" customWidth="1"/>
    <col min="16139" max="16142" width="8.85546875" style="15"/>
    <col min="16143" max="16143" width="15.28515625" style="15" customWidth="1"/>
    <col min="16144" max="16384" width="8.85546875" style="15"/>
  </cols>
  <sheetData>
    <row r="1" spans="1:15" s="12" customFormat="1" ht="24.75" customHeight="1">
      <c r="A1" s="17" t="s">
        <v>17</v>
      </c>
      <c r="B1" s="273" t="s">
        <v>174</v>
      </c>
      <c r="C1" s="274"/>
      <c r="D1" s="18" t="s">
        <v>175</v>
      </c>
      <c r="E1" s="19">
        <v>46052</v>
      </c>
      <c r="F1" s="20"/>
      <c r="G1" s="21"/>
      <c r="H1" s="22"/>
      <c r="I1" s="23"/>
      <c r="J1" s="23"/>
      <c r="K1" s="23"/>
      <c r="L1" s="23"/>
      <c r="M1" s="22"/>
      <c r="N1" s="22"/>
    </row>
    <row r="2" spans="1:15" s="12" customFormat="1" ht="24.75" customHeight="1">
      <c r="A2" s="17" t="s">
        <v>176</v>
      </c>
      <c r="B2" s="275"/>
      <c r="C2" s="276"/>
      <c r="D2" s="18" t="s">
        <v>177</v>
      </c>
      <c r="E2" s="24" t="s">
        <v>178</v>
      </c>
      <c r="F2" s="20"/>
      <c r="G2" s="21"/>
      <c r="H2" s="22"/>
      <c r="I2" s="23"/>
      <c r="J2" s="23"/>
      <c r="K2" s="23"/>
      <c r="L2" s="23"/>
      <c r="M2" s="22"/>
      <c r="N2" s="22"/>
    </row>
    <row r="3" spans="1:15" s="13" customFormat="1" ht="12">
      <c r="A3" s="282" t="s">
        <v>179</v>
      </c>
      <c r="B3" s="282" t="s">
        <v>180</v>
      </c>
      <c r="C3" s="282" t="s">
        <v>85</v>
      </c>
      <c r="D3" s="282" t="s">
        <v>141</v>
      </c>
      <c r="E3" s="282" t="s">
        <v>142</v>
      </c>
      <c r="F3" s="283" t="s">
        <v>144</v>
      </c>
      <c r="G3" s="277" t="s">
        <v>181</v>
      </c>
      <c r="H3" s="277"/>
      <c r="I3" s="277"/>
      <c r="J3" s="277"/>
      <c r="K3" s="277"/>
      <c r="L3" s="277"/>
      <c r="M3" s="277"/>
      <c r="N3" s="278"/>
      <c r="O3" s="286" t="s">
        <v>182</v>
      </c>
    </row>
    <row r="4" spans="1:15" s="13" customFormat="1" ht="12">
      <c r="A4" s="282"/>
      <c r="B4" s="282"/>
      <c r="C4" s="282"/>
      <c r="D4" s="282"/>
      <c r="E4" s="282"/>
      <c r="F4" s="283"/>
      <c r="G4" s="279"/>
      <c r="H4" s="279"/>
      <c r="I4" s="279"/>
      <c r="J4" s="280"/>
      <c r="K4" s="26"/>
      <c r="L4" s="26"/>
      <c r="M4" s="26"/>
      <c r="N4" s="27"/>
      <c r="O4" s="287"/>
    </row>
    <row r="5" spans="1:15" s="13" customFormat="1" ht="12">
      <c r="A5" s="282"/>
      <c r="B5" s="282"/>
      <c r="C5" s="282"/>
      <c r="D5" s="282"/>
      <c r="E5" s="282"/>
      <c r="F5" s="283"/>
      <c r="G5" s="278" t="s">
        <v>145</v>
      </c>
      <c r="H5" s="281"/>
      <c r="I5" s="281"/>
      <c r="J5" s="282" t="s">
        <v>146</v>
      </c>
      <c r="K5" s="284" t="s">
        <v>147</v>
      </c>
      <c r="L5" s="284" t="s">
        <v>148</v>
      </c>
      <c r="M5" s="282" t="s">
        <v>183</v>
      </c>
      <c r="N5" s="284" t="s">
        <v>150</v>
      </c>
      <c r="O5" s="287"/>
    </row>
    <row r="6" spans="1:15" s="13" customFormat="1" ht="12">
      <c r="A6" s="282"/>
      <c r="B6" s="282"/>
      <c r="C6" s="282"/>
      <c r="D6" s="282"/>
      <c r="E6" s="282"/>
      <c r="F6" s="283"/>
      <c r="G6" s="28" t="s">
        <v>167</v>
      </c>
      <c r="H6" s="25" t="s">
        <v>168</v>
      </c>
      <c r="I6" s="25" t="s">
        <v>169</v>
      </c>
      <c r="J6" s="282"/>
      <c r="K6" s="284"/>
      <c r="L6" s="284"/>
      <c r="M6" s="282"/>
      <c r="N6" s="284"/>
      <c r="O6" s="287"/>
    </row>
    <row r="7" spans="1:15" s="13" customFormat="1" ht="22.5">
      <c r="A7" s="29"/>
      <c r="B7" s="29"/>
      <c r="C7" s="30"/>
      <c r="D7" s="30"/>
      <c r="E7" s="30"/>
      <c r="F7" s="31" t="s">
        <v>184</v>
      </c>
      <c r="G7" s="32"/>
      <c r="H7" s="33"/>
      <c r="I7" s="33"/>
      <c r="J7" s="30"/>
      <c r="K7" s="34"/>
      <c r="L7" s="35"/>
      <c r="M7" s="30"/>
      <c r="N7" s="36"/>
      <c r="O7" s="288"/>
    </row>
    <row r="8" spans="1:15" s="14" customFormat="1" ht="43.9" customHeight="1">
      <c r="A8" s="285" t="s">
        <v>185</v>
      </c>
      <c r="B8" s="285" t="s">
        <v>186</v>
      </c>
      <c r="C8" s="290" t="s">
        <v>187</v>
      </c>
      <c r="D8" s="291" t="s">
        <v>188</v>
      </c>
      <c r="E8" s="38" t="s">
        <v>133</v>
      </c>
      <c r="F8" s="39">
        <v>6.8</v>
      </c>
      <c r="G8" s="40">
        <v>122</v>
      </c>
      <c r="H8" s="37">
        <v>102</v>
      </c>
      <c r="I8" s="37">
        <v>114</v>
      </c>
      <c r="J8" s="37">
        <v>128</v>
      </c>
      <c r="K8" s="41">
        <f>G8*H8*I8/1000000/J8</f>
        <v>1.11E-2</v>
      </c>
      <c r="L8" s="42">
        <f>J8*42</f>
        <v>5376</v>
      </c>
      <c r="M8" s="43"/>
      <c r="N8" s="44"/>
      <c r="O8" s="289"/>
    </row>
    <row r="9" spans="1:15" s="14" customFormat="1" ht="43.9" customHeight="1">
      <c r="A9" s="285"/>
      <c r="B9" s="285"/>
      <c r="C9" s="291"/>
      <c r="D9" s="291"/>
      <c r="E9" s="38" t="s">
        <v>137</v>
      </c>
      <c r="F9" s="39">
        <v>7.5</v>
      </c>
      <c r="G9" s="40">
        <v>122</v>
      </c>
      <c r="H9" s="37">
        <v>102</v>
      </c>
      <c r="I9" s="37">
        <v>114</v>
      </c>
      <c r="J9" s="37">
        <v>128</v>
      </c>
      <c r="K9" s="41">
        <f>G9*H9*I9/1000000/J9</f>
        <v>1.11E-2</v>
      </c>
      <c r="L9" s="42">
        <f>J9*42</f>
        <v>5376</v>
      </c>
      <c r="M9" s="43"/>
      <c r="N9" s="44"/>
      <c r="O9" s="289"/>
    </row>
    <row r="10" spans="1:15" s="14" customFormat="1" ht="43.9" customHeight="1">
      <c r="A10" s="285" t="s">
        <v>185</v>
      </c>
      <c r="B10" s="285" t="s">
        <v>186</v>
      </c>
      <c r="C10" s="290" t="s">
        <v>187</v>
      </c>
      <c r="D10" s="291" t="s">
        <v>189</v>
      </c>
      <c r="E10" s="38" t="s">
        <v>133</v>
      </c>
      <c r="F10" s="39">
        <v>7.2</v>
      </c>
      <c r="G10" s="40">
        <v>122</v>
      </c>
      <c r="H10" s="37">
        <v>102</v>
      </c>
      <c r="I10" s="37">
        <v>114</v>
      </c>
      <c r="J10" s="37">
        <v>128</v>
      </c>
      <c r="K10" s="41">
        <f>G10*H10*I10/1000000/J10</f>
        <v>1.11E-2</v>
      </c>
      <c r="L10" s="42">
        <f>J10*42</f>
        <v>5376</v>
      </c>
      <c r="M10" s="43"/>
      <c r="N10" s="44"/>
      <c r="O10" s="289"/>
    </row>
    <row r="11" spans="1:15" s="14" customFormat="1" ht="43.9" customHeight="1">
      <c r="A11" s="285"/>
      <c r="B11" s="285"/>
      <c r="C11" s="291"/>
      <c r="D11" s="291"/>
      <c r="E11" s="38" t="s">
        <v>137</v>
      </c>
      <c r="F11" s="39">
        <v>7.9</v>
      </c>
      <c r="G11" s="40">
        <v>122</v>
      </c>
      <c r="H11" s="37">
        <v>102</v>
      </c>
      <c r="I11" s="37">
        <v>114</v>
      </c>
      <c r="J11" s="37">
        <v>128</v>
      </c>
      <c r="K11" s="41">
        <f>G11*H11*I11/1000000/J11</f>
        <v>1.11E-2</v>
      </c>
      <c r="L11" s="42">
        <f>J11*42</f>
        <v>5376</v>
      </c>
      <c r="M11" s="43"/>
      <c r="N11" s="44"/>
      <c r="O11" s="289"/>
    </row>
    <row r="13" spans="1:15" ht="15">
      <c r="D13" s="45" t="s">
        <v>190</v>
      </c>
    </row>
    <row r="14" spans="1:15" ht="15">
      <c r="D14" s="46" t="s">
        <v>191</v>
      </c>
    </row>
    <row r="16" spans="1:15" ht="15">
      <c r="B16" s="47"/>
      <c r="D16" s="46" t="s">
        <v>192</v>
      </c>
    </row>
    <row r="17" spans="1:6" ht="17.100000000000001" customHeight="1">
      <c r="D17" s="46" t="s">
        <v>193</v>
      </c>
      <c r="F17" s="48"/>
    </row>
    <row r="18" spans="1:6">
      <c r="A18" s="49"/>
      <c r="E18" s="50"/>
    </row>
    <row r="19" spans="1:6">
      <c r="A19" s="49"/>
      <c r="E19" s="50"/>
    </row>
    <row r="20" spans="1:6" ht="15">
      <c r="A20" s="49"/>
      <c r="C20" s="47"/>
      <c r="F20" s="51"/>
    </row>
    <row r="21" spans="1:6" ht="15">
      <c r="A21" s="49"/>
      <c r="C21" s="52"/>
    </row>
    <row r="22" spans="1:6">
      <c r="A22" s="49"/>
    </row>
    <row r="23" spans="1:6">
      <c r="A23" s="49"/>
    </row>
    <row r="25" spans="1:6" ht="15">
      <c r="C25" s="52"/>
    </row>
    <row r="35" spans="1:1" ht="20.25">
      <c r="A35" s="53" t="s">
        <v>194</v>
      </c>
    </row>
  </sheetData>
  <mergeCells count="27">
    <mergeCell ref="O3:O7"/>
    <mergeCell ref="O8:O9"/>
    <mergeCell ref="O10:O11"/>
    <mergeCell ref="C8:C9"/>
    <mergeCell ref="C10:C11"/>
    <mergeCell ref="D3:D6"/>
    <mergeCell ref="D8:D9"/>
    <mergeCell ref="D10:D11"/>
    <mergeCell ref="A3:A6"/>
    <mergeCell ref="A8:A9"/>
    <mergeCell ref="A10:A11"/>
    <mergeCell ref="B3:B6"/>
    <mergeCell ref="B8:B9"/>
    <mergeCell ref="B10:B11"/>
    <mergeCell ref="B1:C1"/>
    <mergeCell ref="B2:C2"/>
    <mergeCell ref="G3:N3"/>
    <mergeCell ref="G4:J4"/>
    <mergeCell ref="G5:I5"/>
    <mergeCell ref="C3:C6"/>
    <mergeCell ref="E3:E6"/>
    <mergeCell ref="F3:F6"/>
    <mergeCell ref="J5:J6"/>
    <mergeCell ref="K5:K6"/>
    <mergeCell ref="L5:L6"/>
    <mergeCell ref="M5:M6"/>
    <mergeCell ref="N5:N6"/>
  </mergeCells>
  <phoneticPr fontId="6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workbookViewId="0">
      <selection activeCell="E2" sqref="E2"/>
    </sheetView>
  </sheetViews>
  <sheetFormatPr defaultColWidth="9" defaultRowHeight="1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7" t="s">
        <v>195</v>
      </c>
      <c r="B1" s="8" t="s">
        <v>139</v>
      </c>
      <c r="C1" s="9" t="s">
        <v>28</v>
      </c>
      <c r="D1" s="10" t="s">
        <v>35</v>
      </c>
      <c r="E1" s="1" t="s">
        <v>44</v>
      </c>
      <c r="F1" s="1" t="s">
        <v>196</v>
      </c>
      <c r="G1" s="1" t="s">
        <v>197</v>
      </c>
      <c r="H1" s="1" t="s">
        <v>48</v>
      </c>
      <c r="I1" s="1" t="s">
        <v>198</v>
      </c>
      <c r="J1" s="1" t="s">
        <v>199</v>
      </c>
      <c r="K1" s="1" t="s">
        <v>50</v>
      </c>
    </row>
    <row r="2" spans="1:11">
      <c r="A2" s="11" t="s">
        <v>200</v>
      </c>
      <c r="B2" s="11" t="s">
        <v>201</v>
      </c>
      <c r="C2" s="11" t="s">
        <v>202</v>
      </c>
      <c r="E2" t="s">
        <v>45</v>
      </c>
      <c r="F2" t="s">
        <v>47</v>
      </c>
      <c r="G2" t="s">
        <v>203</v>
      </c>
      <c r="K2" t="s">
        <v>204</v>
      </c>
    </row>
    <row r="3" spans="1:11">
      <c r="A3" s="11" t="s">
        <v>205</v>
      </c>
      <c r="B3" s="11" t="s">
        <v>206</v>
      </c>
      <c r="C3" s="11" t="s">
        <v>207</v>
      </c>
      <c r="D3" t="s">
        <v>208</v>
      </c>
      <c r="E3" t="s">
        <v>209</v>
      </c>
      <c r="F3" t="s">
        <v>210</v>
      </c>
      <c r="G3" t="s">
        <v>211</v>
      </c>
      <c r="H3" t="s">
        <v>49</v>
      </c>
      <c r="I3" t="s">
        <v>212</v>
      </c>
      <c r="J3" t="s">
        <v>213</v>
      </c>
      <c r="K3" t="s">
        <v>214</v>
      </c>
    </row>
    <row r="4" spans="1:11">
      <c r="A4" s="11" t="s">
        <v>215</v>
      </c>
      <c r="B4" s="11" t="s">
        <v>215</v>
      </c>
      <c r="C4" s="11" t="s">
        <v>207</v>
      </c>
      <c r="D4" t="s">
        <v>216</v>
      </c>
      <c r="E4" t="s">
        <v>217</v>
      </c>
      <c r="F4" t="s">
        <v>218</v>
      </c>
      <c r="G4" t="s">
        <v>219</v>
      </c>
      <c r="H4" t="s">
        <v>220</v>
      </c>
      <c r="I4" t="s">
        <v>221</v>
      </c>
      <c r="J4" t="s">
        <v>222</v>
      </c>
      <c r="K4" t="s">
        <v>223</v>
      </c>
    </row>
    <row r="5" spans="1:11">
      <c r="A5" s="11" t="s">
        <v>224</v>
      </c>
      <c r="B5" s="11" t="s">
        <v>225</v>
      </c>
      <c r="C5" s="11" t="s">
        <v>226</v>
      </c>
      <c r="D5" t="s">
        <v>227</v>
      </c>
      <c r="E5" t="s">
        <v>228</v>
      </c>
      <c r="F5" t="s">
        <v>229</v>
      </c>
      <c r="G5" t="s">
        <v>230</v>
      </c>
      <c r="H5" t="s">
        <v>231</v>
      </c>
      <c r="I5" t="s">
        <v>232</v>
      </c>
      <c r="J5" t="s">
        <v>233</v>
      </c>
      <c r="K5" t="s">
        <v>234</v>
      </c>
    </row>
    <row r="6" spans="1:11">
      <c r="A6" s="11" t="s">
        <v>235</v>
      </c>
      <c r="B6" s="11" t="s">
        <v>236</v>
      </c>
      <c r="C6" s="11" t="s">
        <v>237</v>
      </c>
      <c r="D6" t="s">
        <v>238</v>
      </c>
      <c r="E6" t="s">
        <v>239</v>
      </c>
      <c r="F6" t="s">
        <v>240</v>
      </c>
      <c r="G6" t="s">
        <v>241</v>
      </c>
      <c r="H6" t="s">
        <v>242</v>
      </c>
      <c r="I6" t="s">
        <v>243</v>
      </c>
      <c r="J6" t="s">
        <v>244</v>
      </c>
      <c r="K6" t="s">
        <v>245</v>
      </c>
    </row>
    <row r="7" spans="1:11">
      <c r="A7" s="11" t="s">
        <v>246</v>
      </c>
      <c r="B7" s="11" t="s">
        <v>247</v>
      </c>
      <c r="C7" s="11" t="s">
        <v>247</v>
      </c>
      <c r="D7" t="s">
        <v>248</v>
      </c>
      <c r="E7" t="s">
        <v>249</v>
      </c>
      <c r="F7" t="s">
        <v>250</v>
      </c>
      <c r="G7" t="s">
        <v>251</v>
      </c>
      <c r="H7" t="s">
        <v>252</v>
      </c>
      <c r="I7" t="s">
        <v>253</v>
      </c>
      <c r="J7" t="s">
        <v>254</v>
      </c>
      <c r="K7" t="s">
        <v>255</v>
      </c>
    </row>
    <row r="8" spans="1:11">
      <c r="A8" s="11" t="s">
        <v>256</v>
      </c>
      <c r="B8" s="11" t="s">
        <v>257</v>
      </c>
      <c r="C8" s="11" t="s">
        <v>258</v>
      </c>
      <c r="D8" t="s">
        <v>259</v>
      </c>
      <c r="E8" t="s">
        <v>260</v>
      </c>
      <c r="F8" t="s">
        <v>261</v>
      </c>
      <c r="G8" t="s">
        <v>262</v>
      </c>
      <c r="H8" t="s">
        <v>263</v>
      </c>
      <c r="I8" t="s">
        <v>264</v>
      </c>
      <c r="J8" t="s">
        <v>265</v>
      </c>
      <c r="K8" t="s">
        <v>266</v>
      </c>
    </row>
    <row r="9" spans="1:11">
      <c r="A9" s="11" t="s">
        <v>267</v>
      </c>
      <c r="B9" s="11" t="s">
        <v>18</v>
      </c>
      <c r="C9" s="11" t="s">
        <v>29</v>
      </c>
      <c r="D9" t="s">
        <v>268</v>
      </c>
      <c r="E9" t="s">
        <v>269</v>
      </c>
      <c r="F9" t="s">
        <v>270</v>
      </c>
      <c r="G9" t="s">
        <v>271</v>
      </c>
      <c r="H9" t="s">
        <v>272</v>
      </c>
      <c r="I9" t="s">
        <v>273</v>
      </c>
      <c r="J9" t="s">
        <v>274</v>
      </c>
      <c r="K9" t="s">
        <v>275</v>
      </c>
    </row>
    <row r="10" spans="1:11">
      <c r="A10" s="11" t="s">
        <v>276</v>
      </c>
      <c r="B10" s="11" t="s">
        <v>277</v>
      </c>
      <c r="C10" s="11" t="s">
        <v>278</v>
      </c>
      <c r="D10" t="s">
        <v>279</v>
      </c>
      <c r="E10" t="s">
        <v>280</v>
      </c>
      <c r="F10" t="s">
        <v>281</v>
      </c>
      <c r="G10" t="s">
        <v>282</v>
      </c>
      <c r="H10" t="s">
        <v>283</v>
      </c>
      <c r="I10" t="s">
        <v>284</v>
      </c>
      <c r="J10" t="s">
        <v>285</v>
      </c>
      <c r="K10" t="s">
        <v>286</v>
      </c>
    </row>
    <row r="11" spans="1:11">
      <c r="A11" s="11" t="s">
        <v>287</v>
      </c>
      <c r="B11" s="11" t="s">
        <v>288</v>
      </c>
      <c r="C11" s="11" t="s">
        <v>289</v>
      </c>
      <c r="D11" t="s">
        <v>290</v>
      </c>
      <c r="E11" t="s">
        <v>291</v>
      </c>
      <c r="H11" t="s">
        <v>292</v>
      </c>
      <c r="J11" t="s">
        <v>293</v>
      </c>
      <c r="K11" t="s">
        <v>294</v>
      </c>
    </row>
    <row r="12" spans="1:11">
      <c r="A12" s="11" t="s">
        <v>295</v>
      </c>
      <c r="B12" s="11" t="s">
        <v>296</v>
      </c>
      <c r="C12" s="11" t="s">
        <v>289</v>
      </c>
      <c r="D12" t="s">
        <v>297</v>
      </c>
      <c r="E12" t="s">
        <v>298</v>
      </c>
      <c r="H12" t="s">
        <v>299</v>
      </c>
      <c r="J12" t="s">
        <v>300</v>
      </c>
      <c r="K12" t="s">
        <v>301</v>
      </c>
    </row>
    <row r="13" spans="1:11">
      <c r="A13" s="11" t="s">
        <v>302</v>
      </c>
      <c r="B13" s="11" t="s">
        <v>303</v>
      </c>
      <c r="C13" s="11" t="s">
        <v>304</v>
      </c>
      <c r="D13" t="s">
        <v>305</v>
      </c>
      <c r="E13" t="s">
        <v>306</v>
      </c>
      <c r="J13" t="s">
        <v>307</v>
      </c>
      <c r="K13" t="s">
        <v>308</v>
      </c>
    </row>
    <row r="14" spans="1:11">
      <c r="A14" s="11" t="s">
        <v>309</v>
      </c>
      <c r="B14" s="11" t="s">
        <v>310</v>
      </c>
      <c r="C14" s="11" t="s">
        <v>304</v>
      </c>
      <c r="D14" t="s">
        <v>311</v>
      </c>
      <c r="E14" t="s">
        <v>312</v>
      </c>
      <c r="J14" t="s">
        <v>313</v>
      </c>
      <c r="K14" t="s">
        <v>314</v>
      </c>
    </row>
    <row r="15" spans="1:11">
      <c r="A15" s="11" t="s">
        <v>315</v>
      </c>
      <c r="B15" s="11" t="s">
        <v>316</v>
      </c>
      <c r="C15" s="11" t="s">
        <v>317</v>
      </c>
      <c r="D15" t="s">
        <v>318</v>
      </c>
      <c r="E15" t="s">
        <v>319</v>
      </c>
      <c r="J15" t="s">
        <v>56</v>
      </c>
      <c r="K15" t="s">
        <v>320</v>
      </c>
    </row>
    <row r="16" spans="1:11">
      <c r="A16" s="11" t="s">
        <v>321</v>
      </c>
      <c r="B16" s="11" t="s">
        <v>322</v>
      </c>
      <c r="C16" s="11" t="s">
        <v>323</v>
      </c>
      <c r="D16" t="s">
        <v>324</v>
      </c>
      <c r="E16" t="s">
        <v>325</v>
      </c>
      <c r="J16" t="s">
        <v>326</v>
      </c>
      <c r="K16" t="s">
        <v>327</v>
      </c>
    </row>
    <row r="17" spans="1:11">
      <c r="A17" s="11" t="s">
        <v>328</v>
      </c>
      <c r="B17" s="11" t="s">
        <v>329</v>
      </c>
      <c r="C17" s="11" t="s">
        <v>328</v>
      </c>
      <c r="D17" t="s">
        <v>330</v>
      </c>
      <c r="E17" t="s">
        <v>331</v>
      </c>
      <c r="J17" t="s">
        <v>332</v>
      </c>
      <c r="K17" t="s">
        <v>333</v>
      </c>
    </row>
    <row r="18" spans="1:11">
      <c r="A18" s="11" t="s">
        <v>334</v>
      </c>
      <c r="B18" s="11" t="s">
        <v>335</v>
      </c>
      <c r="C18" s="11" t="s">
        <v>336</v>
      </c>
      <c r="D18" t="s">
        <v>337</v>
      </c>
      <c r="E18" t="s">
        <v>338</v>
      </c>
      <c r="J18" t="s">
        <v>339</v>
      </c>
      <c r="K18" t="s">
        <v>340</v>
      </c>
    </row>
    <row r="19" spans="1:11">
      <c r="A19" s="11" t="s">
        <v>341</v>
      </c>
      <c r="B19" s="11" t="s">
        <v>342</v>
      </c>
      <c r="C19" s="11" t="s">
        <v>336</v>
      </c>
      <c r="D19" t="s">
        <v>343</v>
      </c>
      <c r="E19" t="s">
        <v>344</v>
      </c>
      <c r="K19" t="s">
        <v>345</v>
      </c>
    </row>
    <row r="20" spans="1:11">
      <c r="A20" s="11" t="s">
        <v>346</v>
      </c>
      <c r="B20" s="11" t="s">
        <v>347</v>
      </c>
      <c r="C20" s="11" t="s">
        <v>347</v>
      </c>
      <c r="D20" t="s">
        <v>348</v>
      </c>
      <c r="E20" t="s">
        <v>349</v>
      </c>
      <c r="K20" t="s">
        <v>350</v>
      </c>
    </row>
    <row r="21" spans="1:11">
      <c r="A21" s="11" t="s">
        <v>351</v>
      </c>
      <c r="B21" s="11" t="s">
        <v>352</v>
      </c>
      <c r="C21" s="11" t="s">
        <v>353</v>
      </c>
      <c r="D21" t="s">
        <v>354</v>
      </c>
      <c r="E21" t="s">
        <v>355</v>
      </c>
      <c r="K21" t="s">
        <v>356</v>
      </c>
    </row>
    <row r="22" spans="1:11">
      <c r="A22" s="11" t="s">
        <v>357</v>
      </c>
      <c r="B22" s="11" t="s">
        <v>358</v>
      </c>
      <c r="C22" s="11" t="s">
        <v>353</v>
      </c>
      <c r="D22" t="s">
        <v>359</v>
      </c>
      <c r="E22" t="s">
        <v>360</v>
      </c>
    </row>
    <row r="23" spans="1:11">
      <c r="A23" s="11" t="s">
        <v>361</v>
      </c>
      <c r="B23" s="11" t="s">
        <v>362</v>
      </c>
      <c r="C23" s="11" t="s">
        <v>353</v>
      </c>
      <c r="D23" t="s">
        <v>363</v>
      </c>
      <c r="E23" t="s">
        <v>364</v>
      </c>
    </row>
    <row r="24" spans="1:11">
      <c r="A24" s="11" t="s">
        <v>365</v>
      </c>
      <c r="B24" s="11" t="s">
        <v>366</v>
      </c>
      <c r="C24" s="11" t="s">
        <v>353</v>
      </c>
      <c r="D24" t="s">
        <v>367</v>
      </c>
      <c r="E24" t="s">
        <v>368</v>
      </c>
    </row>
    <row r="25" spans="1:11">
      <c r="A25" s="11" t="s">
        <v>369</v>
      </c>
      <c r="B25" s="11" t="s">
        <v>370</v>
      </c>
      <c r="C25" s="11" t="s">
        <v>370</v>
      </c>
      <c r="D25" t="s">
        <v>36</v>
      </c>
      <c r="E25" t="s">
        <v>371</v>
      </c>
    </row>
    <row r="26" spans="1:11">
      <c r="A26" s="11" t="s">
        <v>372</v>
      </c>
      <c r="B26" s="11" t="s">
        <v>373</v>
      </c>
      <c r="C26" s="11" t="s">
        <v>373</v>
      </c>
      <c r="D26" t="s">
        <v>374</v>
      </c>
      <c r="E26" t="s">
        <v>375</v>
      </c>
    </row>
    <row r="27" spans="1:11">
      <c r="A27" s="11" t="s">
        <v>376</v>
      </c>
      <c r="B27" s="11" t="s">
        <v>377</v>
      </c>
      <c r="C27" s="11" t="s">
        <v>373</v>
      </c>
      <c r="D27" t="s">
        <v>378</v>
      </c>
    </row>
    <row r="28" spans="1:11">
      <c r="A28" s="11" t="s">
        <v>379</v>
      </c>
      <c r="B28" s="11" t="s">
        <v>380</v>
      </c>
      <c r="C28" s="11" t="s">
        <v>373</v>
      </c>
      <c r="D28" t="s">
        <v>381</v>
      </c>
    </row>
    <row r="29" spans="1:11">
      <c r="A29" s="11" t="s">
        <v>382</v>
      </c>
      <c r="B29" s="11" t="s">
        <v>383</v>
      </c>
      <c r="C29" s="11" t="s">
        <v>383</v>
      </c>
      <c r="D29" t="s">
        <v>384</v>
      </c>
    </row>
    <row r="30" spans="1:11">
      <c r="A30" s="11" t="s">
        <v>385</v>
      </c>
      <c r="B30" s="11" t="s">
        <v>386</v>
      </c>
      <c r="C30" s="11" t="s">
        <v>387</v>
      </c>
      <c r="D30" t="s">
        <v>388</v>
      </c>
    </row>
    <row r="31" spans="1:11">
      <c r="A31" s="11" t="s">
        <v>389</v>
      </c>
      <c r="B31" s="11" t="s">
        <v>390</v>
      </c>
      <c r="C31" s="11" t="s">
        <v>387</v>
      </c>
      <c r="D31" t="s">
        <v>391</v>
      </c>
    </row>
    <row r="32" spans="1:11">
      <c r="A32" s="11" t="s">
        <v>392</v>
      </c>
      <c r="B32" s="11" t="s">
        <v>393</v>
      </c>
      <c r="C32" s="11" t="s">
        <v>387</v>
      </c>
      <c r="D32" t="s">
        <v>394</v>
      </c>
    </row>
    <row r="33" spans="1:4">
      <c r="A33" s="11" t="s">
        <v>395</v>
      </c>
      <c r="B33" s="11" t="s">
        <v>396</v>
      </c>
      <c r="C33" t="s">
        <v>258</v>
      </c>
      <c r="D33" t="s">
        <v>397</v>
      </c>
    </row>
    <row r="34" spans="1:4">
      <c r="A34" s="11" t="s">
        <v>398</v>
      </c>
      <c r="B34" s="11" t="s">
        <v>399</v>
      </c>
      <c r="C34" s="11" t="s">
        <v>399</v>
      </c>
      <c r="D34" t="s">
        <v>400</v>
      </c>
    </row>
    <row r="35" spans="1:4">
      <c r="A35" s="11" t="s">
        <v>401</v>
      </c>
      <c r="B35" s="11" t="s">
        <v>402</v>
      </c>
      <c r="C35" s="11" t="s">
        <v>403</v>
      </c>
      <c r="D35" t="s">
        <v>404</v>
      </c>
    </row>
    <row r="36" spans="1:4">
      <c r="A36" s="11" t="s">
        <v>405</v>
      </c>
      <c r="B36" s="11" t="s">
        <v>406</v>
      </c>
      <c r="C36" s="11" t="s">
        <v>407</v>
      </c>
      <c r="D36" t="s">
        <v>408</v>
      </c>
    </row>
    <row r="37" spans="1:4">
      <c r="A37" s="11" t="s">
        <v>409</v>
      </c>
      <c r="B37" s="11" t="s">
        <v>410</v>
      </c>
      <c r="C37" s="11" t="s">
        <v>411</v>
      </c>
      <c r="D37" t="s">
        <v>412</v>
      </c>
    </row>
    <row r="38" spans="1:4">
      <c r="A38" s="11" t="s">
        <v>413</v>
      </c>
      <c r="B38" s="11" t="s">
        <v>414</v>
      </c>
      <c r="C38" s="11" t="s">
        <v>415</v>
      </c>
      <c r="D38" t="s">
        <v>416</v>
      </c>
    </row>
    <row r="39" spans="1:4">
      <c r="A39" s="11" t="s">
        <v>417</v>
      </c>
      <c r="B39" s="11" t="s">
        <v>418</v>
      </c>
      <c r="C39" s="11" t="s">
        <v>419</v>
      </c>
      <c r="D39" t="s">
        <v>420</v>
      </c>
    </row>
    <row r="40" spans="1:4">
      <c r="A40" s="11" t="s">
        <v>421</v>
      </c>
      <c r="B40" s="11" t="s">
        <v>422</v>
      </c>
      <c r="C40" s="11" t="s">
        <v>383</v>
      </c>
      <c r="D40" t="s">
        <v>423</v>
      </c>
    </row>
    <row r="41" spans="1:4">
      <c r="A41" s="11" t="s">
        <v>424</v>
      </c>
      <c r="B41" s="11" t="s">
        <v>425</v>
      </c>
      <c r="C41" s="11" t="s">
        <v>426</v>
      </c>
      <c r="D41" t="s">
        <v>427</v>
      </c>
    </row>
    <row r="42" spans="1:4">
      <c r="A42" s="11" t="s">
        <v>428</v>
      </c>
      <c r="B42" s="11" t="s">
        <v>429</v>
      </c>
      <c r="C42" s="11" t="s">
        <v>430</v>
      </c>
      <c r="D42" t="s">
        <v>431</v>
      </c>
    </row>
    <row r="43" spans="1:4">
      <c r="A43" s="11" t="s">
        <v>432</v>
      </c>
      <c r="B43" s="11" t="s">
        <v>433</v>
      </c>
      <c r="C43" s="11" t="s">
        <v>430</v>
      </c>
      <c r="D43" t="s">
        <v>434</v>
      </c>
    </row>
    <row r="44" spans="1:4">
      <c r="A44" s="11" t="s">
        <v>435</v>
      </c>
      <c r="B44" s="11" t="s">
        <v>436</v>
      </c>
      <c r="C44" s="11" t="s">
        <v>436</v>
      </c>
      <c r="D44" t="s">
        <v>437</v>
      </c>
    </row>
    <row r="45" spans="1:4">
      <c r="D45" t="s">
        <v>438</v>
      </c>
    </row>
    <row r="46" spans="1:4">
      <c r="D46" t="s">
        <v>439</v>
      </c>
    </row>
    <row r="47" spans="1:4">
      <c r="D47" t="s">
        <v>440</v>
      </c>
    </row>
    <row r="48" spans="1:4">
      <c r="D48" t="s">
        <v>441</v>
      </c>
    </row>
    <row r="49" spans="4:4">
      <c r="D49" t="s">
        <v>442</v>
      </c>
    </row>
    <row r="50" spans="4:4">
      <c r="D50" t="s">
        <v>443</v>
      </c>
    </row>
    <row r="51" spans="4:4">
      <c r="D51" t="s">
        <v>444</v>
      </c>
    </row>
    <row r="52" spans="4:4">
      <c r="D52" t="s">
        <v>445</v>
      </c>
    </row>
    <row r="53" spans="4:4">
      <c r="D53" t="s">
        <v>446</v>
      </c>
    </row>
    <row r="54" spans="4:4">
      <c r="D54" t="s">
        <v>447</v>
      </c>
    </row>
    <row r="55" spans="4:4">
      <c r="D55" t="s">
        <v>448</v>
      </c>
    </row>
    <row r="56" spans="4:4">
      <c r="D56" t="s">
        <v>449</v>
      </c>
    </row>
    <row r="57" spans="4:4">
      <c r="D57" t="s">
        <v>450</v>
      </c>
    </row>
    <row r="58" spans="4:4">
      <c r="D58" t="s">
        <v>451</v>
      </c>
    </row>
    <row r="59" spans="4:4">
      <c r="D59" t="s">
        <v>452</v>
      </c>
    </row>
    <row r="60" spans="4:4">
      <c r="D60" t="s">
        <v>453</v>
      </c>
    </row>
    <row r="61" spans="4:4">
      <c r="D61" t="s">
        <v>454</v>
      </c>
    </row>
    <row r="62" spans="4:4">
      <c r="D62" t="s">
        <v>455</v>
      </c>
    </row>
    <row r="63" spans="4:4">
      <c r="D63" t="s">
        <v>456</v>
      </c>
    </row>
    <row r="64" spans="4:4">
      <c r="D64" t="s">
        <v>457</v>
      </c>
    </row>
    <row r="65" spans="4:4">
      <c r="D65" t="s">
        <v>458</v>
      </c>
    </row>
    <row r="66" spans="4:4">
      <c r="D66" t="s">
        <v>459</v>
      </c>
    </row>
    <row r="67" spans="4:4">
      <c r="D67" t="s">
        <v>460</v>
      </c>
    </row>
    <row r="68" spans="4:4">
      <c r="D68" t="s">
        <v>461</v>
      </c>
    </row>
    <row r="69" spans="4:4">
      <c r="D69" t="s">
        <v>462</v>
      </c>
    </row>
    <row r="70" spans="4:4">
      <c r="D70" t="s">
        <v>463</v>
      </c>
    </row>
    <row r="71" spans="4:4">
      <c r="D71" t="s">
        <v>464</v>
      </c>
    </row>
    <row r="72" spans="4:4">
      <c r="D72" t="s">
        <v>465</v>
      </c>
    </row>
    <row r="73" spans="4:4">
      <c r="D73" t="s">
        <v>466</v>
      </c>
    </row>
    <row r="74" spans="4:4">
      <c r="D74" t="s">
        <v>467</v>
      </c>
    </row>
    <row r="75" spans="4:4">
      <c r="D75" t="s">
        <v>468</v>
      </c>
    </row>
    <row r="76" spans="4:4">
      <c r="D76" t="s">
        <v>469</v>
      </c>
    </row>
    <row r="77" spans="4:4">
      <c r="D77" t="s">
        <v>470</v>
      </c>
    </row>
    <row r="78" spans="4:4">
      <c r="D78" t="s">
        <v>471</v>
      </c>
    </row>
    <row r="79" spans="4:4">
      <c r="D79" t="s">
        <v>472</v>
      </c>
    </row>
    <row r="80" spans="4:4">
      <c r="D80" t="s">
        <v>473</v>
      </c>
    </row>
    <row r="81" spans="4:4">
      <c r="D81" t="s">
        <v>474</v>
      </c>
    </row>
    <row r="82" spans="4:4">
      <c r="D82" t="s">
        <v>475</v>
      </c>
    </row>
    <row r="83" spans="4:4">
      <c r="D83" t="s">
        <v>476</v>
      </c>
    </row>
    <row r="84" spans="4:4">
      <c r="D84" t="s">
        <v>477</v>
      </c>
    </row>
    <row r="85" spans="4:4">
      <c r="D85" t="s">
        <v>478</v>
      </c>
    </row>
    <row r="86" spans="4:4">
      <c r="D86" t="s">
        <v>479</v>
      </c>
    </row>
    <row r="87" spans="4:4">
      <c r="D87" t="s">
        <v>480</v>
      </c>
    </row>
    <row r="88" spans="4:4">
      <c r="D88" t="s">
        <v>481</v>
      </c>
    </row>
    <row r="89" spans="4:4">
      <c r="D89" t="s">
        <v>482</v>
      </c>
    </row>
    <row r="90" spans="4:4">
      <c r="D90" t="s">
        <v>483</v>
      </c>
    </row>
    <row r="91" spans="4:4">
      <c r="D91" t="s">
        <v>484</v>
      </c>
    </row>
    <row r="92" spans="4:4">
      <c r="D92" t="s">
        <v>485</v>
      </c>
    </row>
    <row r="93" spans="4:4">
      <c r="D93" t="s">
        <v>486</v>
      </c>
    </row>
    <row r="94" spans="4:4">
      <c r="D94" t="s">
        <v>487</v>
      </c>
    </row>
    <row r="95" spans="4:4">
      <c r="D95" t="s">
        <v>488</v>
      </c>
    </row>
    <row r="96" spans="4:4">
      <c r="D96" t="s">
        <v>489</v>
      </c>
    </row>
    <row r="97" spans="4:4">
      <c r="D97" t="s">
        <v>490</v>
      </c>
    </row>
    <row r="98" spans="4:4">
      <c r="D98" t="s">
        <v>491</v>
      </c>
    </row>
    <row r="99" spans="4:4">
      <c r="D99" t="s">
        <v>492</v>
      </c>
    </row>
    <row r="100" spans="4:4">
      <c r="D100" t="s">
        <v>493</v>
      </c>
    </row>
    <row r="101" spans="4:4">
      <c r="D101" t="s">
        <v>494</v>
      </c>
    </row>
    <row r="102" spans="4:4">
      <c r="D102" t="s">
        <v>495</v>
      </c>
    </row>
    <row r="103" spans="4:4">
      <c r="D103" t="s">
        <v>496</v>
      </c>
    </row>
    <row r="104" spans="4:4">
      <c r="D104" t="s">
        <v>497</v>
      </c>
    </row>
    <row r="105" spans="4:4">
      <c r="D105" t="s">
        <v>498</v>
      </c>
    </row>
    <row r="106" spans="4:4">
      <c r="D106" t="s">
        <v>499</v>
      </c>
    </row>
    <row r="107" spans="4:4">
      <c r="D107" t="s">
        <v>500</v>
      </c>
    </row>
    <row r="108" spans="4:4">
      <c r="D108" t="s">
        <v>501</v>
      </c>
    </row>
    <row r="109" spans="4:4">
      <c r="D109" t="s">
        <v>502</v>
      </c>
    </row>
    <row r="110" spans="4:4">
      <c r="D110" t="s">
        <v>503</v>
      </c>
    </row>
    <row r="111" spans="4:4">
      <c r="D111" t="s">
        <v>504</v>
      </c>
    </row>
    <row r="112" spans="4:4">
      <c r="D112" t="s">
        <v>505</v>
      </c>
    </row>
    <row r="113" spans="4:4">
      <c r="D113" t="s">
        <v>506</v>
      </c>
    </row>
    <row r="114" spans="4:4">
      <c r="D114" t="s">
        <v>507</v>
      </c>
    </row>
    <row r="115" spans="4:4">
      <c r="D115" t="s">
        <v>508</v>
      </c>
    </row>
    <row r="116" spans="4:4">
      <c r="D116" t="s">
        <v>509</v>
      </c>
    </row>
    <row r="117" spans="4:4">
      <c r="D117" t="s">
        <v>510</v>
      </c>
    </row>
    <row r="118" spans="4:4">
      <c r="D118" t="s">
        <v>511</v>
      </c>
    </row>
    <row r="119" spans="4:4">
      <c r="D119" t="s">
        <v>512</v>
      </c>
    </row>
    <row r="120" spans="4:4">
      <c r="D120" t="s">
        <v>513</v>
      </c>
    </row>
    <row r="121" spans="4:4">
      <c r="D121" t="s">
        <v>514</v>
      </c>
    </row>
    <row r="122" spans="4:4">
      <c r="D122" t="s">
        <v>515</v>
      </c>
    </row>
    <row r="123" spans="4:4">
      <c r="D123" t="s">
        <v>516</v>
      </c>
    </row>
    <row r="124" spans="4:4">
      <c r="D124" t="s">
        <v>517</v>
      </c>
    </row>
    <row r="125" spans="4:4">
      <c r="D125" t="s">
        <v>518</v>
      </c>
    </row>
    <row r="126" spans="4:4">
      <c r="D126" t="s">
        <v>519</v>
      </c>
    </row>
    <row r="127" spans="4:4">
      <c r="D127" t="s">
        <v>520</v>
      </c>
    </row>
    <row r="128" spans="4:4">
      <c r="D128" t="s">
        <v>521</v>
      </c>
    </row>
    <row r="129" spans="4:4">
      <c r="D129" t="s">
        <v>522</v>
      </c>
    </row>
    <row r="130" spans="4:4">
      <c r="D130" t="s">
        <v>523</v>
      </c>
    </row>
    <row r="131" spans="4:4">
      <c r="D131" t="s">
        <v>524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527</v>
      </c>
    </row>
    <row r="135" spans="4:4">
      <c r="D135" t="s">
        <v>528</v>
      </c>
    </row>
    <row r="136" spans="4:4">
      <c r="D136" t="s">
        <v>529</v>
      </c>
    </row>
    <row r="137" spans="4:4">
      <c r="D137" t="s">
        <v>530</v>
      </c>
    </row>
    <row r="138" spans="4:4">
      <c r="D138" t="s">
        <v>531</v>
      </c>
    </row>
    <row r="139" spans="4:4">
      <c r="D139" t="s">
        <v>532</v>
      </c>
    </row>
    <row r="140" spans="4:4">
      <c r="D140" t="s">
        <v>533</v>
      </c>
    </row>
    <row r="141" spans="4:4">
      <c r="D141" t="s">
        <v>534</v>
      </c>
    </row>
    <row r="142" spans="4:4">
      <c r="D142" t="s">
        <v>535</v>
      </c>
    </row>
    <row r="143" spans="4:4">
      <c r="D143" t="s">
        <v>536</v>
      </c>
    </row>
    <row r="144" spans="4:4">
      <c r="D144" t="s">
        <v>537</v>
      </c>
    </row>
    <row r="145" spans="4:4">
      <c r="D145" t="s">
        <v>538</v>
      </c>
    </row>
    <row r="146" spans="4:4">
      <c r="D146" t="s">
        <v>539</v>
      </c>
    </row>
    <row r="147" spans="4:4">
      <c r="D147" t="s">
        <v>540</v>
      </c>
    </row>
    <row r="148" spans="4:4">
      <c r="D148" t="s">
        <v>370</v>
      </c>
    </row>
    <row r="149" spans="4:4">
      <c r="D149" t="s">
        <v>541</v>
      </c>
    </row>
    <row r="150" spans="4:4">
      <c r="D150" t="s">
        <v>542</v>
      </c>
    </row>
    <row r="151" spans="4:4">
      <c r="D151" t="s">
        <v>543</v>
      </c>
    </row>
    <row r="152" spans="4:4">
      <c r="D152" t="s">
        <v>544</v>
      </c>
    </row>
    <row r="153" spans="4:4">
      <c r="D153" t="s">
        <v>545</v>
      </c>
    </row>
    <row r="154" spans="4:4">
      <c r="D154" t="s">
        <v>546</v>
      </c>
    </row>
    <row r="155" spans="4:4">
      <c r="D155" t="s">
        <v>547</v>
      </c>
    </row>
    <row r="156" spans="4:4">
      <c r="D156" t="s">
        <v>548</v>
      </c>
    </row>
    <row r="157" spans="4:4">
      <c r="D157" t="s">
        <v>549</v>
      </c>
    </row>
    <row r="158" spans="4:4">
      <c r="D158" t="s">
        <v>550</v>
      </c>
    </row>
    <row r="159" spans="4:4">
      <c r="D159" t="s">
        <v>551</v>
      </c>
    </row>
    <row r="160" spans="4:4">
      <c r="D160" t="s">
        <v>552</v>
      </c>
    </row>
    <row r="161" spans="4:4">
      <c r="D161" t="s">
        <v>553</v>
      </c>
    </row>
    <row r="162" spans="4:4">
      <c r="D162" t="s">
        <v>554</v>
      </c>
    </row>
    <row r="163" spans="4:4">
      <c r="D163" t="s">
        <v>555</v>
      </c>
    </row>
    <row r="164" spans="4:4">
      <c r="D164" t="s">
        <v>556</v>
      </c>
    </row>
    <row r="165" spans="4:4">
      <c r="D165" t="s">
        <v>557</v>
      </c>
    </row>
    <row r="166" spans="4:4">
      <c r="D166" t="s">
        <v>558</v>
      </c>
    </row>
    <row r="167" spans="4:4">
      <c r="D167" t="s">
        <v>559</v>
      </c>
    </row>
    <row r="168" spans="4:4">
      <c r="D168" t="s">
        <v>560</v>
      </c>
    </row>
    <row r="169" spans="4:4">
      <c r="D169" t="s">
        <v>561</v>
      </c>
    </row>
    <row r="170" spans="4:4">
      <c r="D170" t="s">
        <v>562</v>
      </c>
    </row>
    <row r="171" spans="4:4">
      <c r="D171" t="s">
        <v>563</v>
      </c>
    </row>
    <row r="172" spans="4:4">
      <c r="D172" t="s">
        <v>564</v>
      </c>
    </row>
    <row r="173" spans="4:4">
      <c r="D173" t="s">
        <v>565</v>
      </c>
    </row>
    <row r="174" spans="4:4">
      <c r="D174" t="s">
        <v>566</v>
      </c>
    </row>
    <row r="175" spans="4:4">
      <c r="D175" t="s">
        <v>567</v>
      </c>
    </row>
    <row r="176" spans="4:4">
      <c r="D176" t="s">
        <v>568</v>
      </c>
    </row>
    <row r="177" spans="4:4">
      <c r="D177" t="s">
        <v>569</v>
      </c>
    </row>
    <row r="178" spans="4:4">
      <c r="D178" t="s">
        <v>570</v>
      </c>
    </row>
    <row r="179" spans="4:4">
      <c r="D179" t="s">
        <v>571</v>
      </c>
    </row>
    <row r="180" spans="4:4">
      <c r="D180" t="s">
        <v>572</v>
      </c>
    </row>
    <row r="181" spans="4:4">
      <c r="D181" t="s">
        <v>573</v>
      </c>
    </row>
    <row r="182" spans="4:4">
      <c r="D182" t="s">
        <v>574</v>
      </c>
    </row>
    <row r="183" spans="4:4">
      <c r="D183" t="s">
        <v>575</v>
      </c>
    </row>
    <row r="184" spans="4:4">
      <c r="D184" t="s">
        <v>576</v>
      </c>
    </row>
    <row r="185" spans="4:4">
      <c r="D185" t="s">
        <v>577</v>
      </c>
    </row>
    <row r="186" spans="4:4">
      <c r="D186" t="s">
        <v>578</v>
      </c>
    </row>
    <row r="187" spans="4:4">
      <c r="D187" t="s">
        <v>579</v>
      </c>
    </row>
    <row r="188" spans="4:4">
      <c r="D188" t="s">
        <v>580</v>
      </c>
    </row>
    <row r="189" spans="4:4">
      <c r="D189" t="s">
        <v>581</v>
      </c>
    </row>
    <row r="190" spans="4:4">
      <c r="D190" t="s">
        <v>582</v>
      </c>
    </row>
    <row r="191" spans="4:4">
      <c r="D191" t="s">
        <v>583</v>
      </c>
    </row>
    <row r="192" spans="4:4">
      <c r="D192" t="s">
        <v>584</v>
      </c>
    </row>
    <row r="193" spans="4:4">
      <c r="D193" t="s">
        <v>585</v>
      </c>
    </row>
    <row r="194" spans="4:4">
      <c r="D194" t="s">
        <v>586</v>
      </c>
    </row>
    <row r="195" spans="4:4">
      <c r="D195" t="s">
        <v>587</v>
      </c>
    </row>
    <row r="196" spans="4:4">
      <c r="D196" t="s">
        <v>588</v>
      </c>
    </row>
    <row r="197" spans="4:4">
      <c r="D197" t="s">
        <v>589</v>
      </c>
    </row>
    <row r="198" spans="4:4">
      <c r="D198" t="s">
        <v>590</v>
      </c>
    </row>
    <row r="199" spans="4:4">
      <c r="D199" t="s">
        <v>591</v>
      </c>
    </row>
    <row r="200" spans="4:4">
      <c r="D200" t="s">
        <v>592</v>
      </c>
    </row>
    <row r="201" spans="4:4">
      <c r="D201" t="s">
        <v>593</v>
      </c>
    </row>
    <row r="202" spans="4:4">
      <c r="D202" t="s">
        <v>594</v>
      </c>
    </row>
    <row r="203" spans="4:4">
      <c r="D203" t="s">
        <v>595</v>
      </c>
    </row>
    <row r="204" spans="4:4">
      <c r="D204" t="s">
        <v>596</v>
      </c>
    </row>
    <row r="205" spans="4:4">
      <c r="D205" t="s">
        <v>597</v>
      </c>
    </row>
    <row r="206" spans="4:4">
      <c r="D206" t="s">
        <v>598</v>
      </c>
    </row>
    <row r="207" spans="4:4">
      <c r="D207" t="s">
        <v>599</v>
      </c>
    </row>
    <row r="208" spans="4:4">
      <c r="D208" t="s">
        <v>600</v>
      </c>
    </row>
    <row r="209" spans="4:4">
      <c r="D209" t="s">
        <v>601</v>
      </c>
    </row>
    <row r="210" spans="4:4">
      <c r="D210" t="s">
        <v>602</v>
      </c>
    </row>
    <row r="211" spans="4:4">
      <c r="D211" t="s">
        <v>603</v>
      </c>
    </row>
    <row r="212" spans="4:4">
      <c r="D212" t="s">
        <v>604</v>
      </c>
    </row>
    <row r="213" spans="4:4">
      <c r="D213" t="s">
        <v>605</v>
      </c>
    </row>
    <row r="214" spans="4:4">
      <c r="D214" t="s">
        <v>606</v>
      </c>
    </row>
    <row r="215" spans="4:4">
      <c r="D215" t="s">
        <v>607</v>
      </c>
    </row>
    <row r="216" spans="4:4">
      <c r="D216" t="s">
        <v>608</v>
      </c>
    </row>
    <row r="217" spans="4:4">
      <c r="D217" t="s">
        <v>609</v>
      </c>
    </row>
    <row r="218" spans="4:4">
      <c r="D218" t="s">
        <v>610</v>
      </c>
    </row>
    <row r="219" spans="4:4">
      <c r="D219" t="s">
        <v>611</v>
      </c>
    </row>
    <row r="220" spans="4:4">
      <c r="D220" t="s">
        <v>612</v>
      </c>
    </row>
    <row r="221" spans="4:4">
      <c r="D221" t="s">
        <v>613</v>
      </c>
    </row>
    <row r="222" spans="4:4">
      <c r="D222" t="s">
        <v>614</v>
      </c>
    </row>
    <row r="223" spans="4:4">
      <c r="D223" t="s">
        <v>615</v>
      </c>
    </row>
    <row r="224" spans="4:4">
      <c r="D224" t="s">
        <v>616</v>
      </c>
    </row>
    <row r="225" spans="4:4">
      <c r="D225" t="s">
        <v>617</v>
      </c>
    </row>
    <row r="226" spans="4:4">
      <c r="D226" t="s">
        <v>618</v>
      </c>
    </row>
    <row r="227" spans="4:4">
      <c r="D227" t="s">
        <v>619</v>
      </c>
    </row>
    <row r="228" spans="4:4">
      <c r="D228" t="s">
        <v>620</v>
      </c>
    </row>
    <row r="229" spans="4:4">
      <c r="D229" t="s">
        <v>621</v>
      </c>
    </row>
    <row r="230" spans="4:4">
      <c r="D230" t="s">
        <v>622</v>
      </c>
    </row>
    <row r="231" spans="4:4">
      <c r="D231" t="s">
        <v>623</v>
      </c>
    </row>
    <row r="232" spans="4:4">
      <c r="D232" t="s">
        <v>624</v>
      </c>
    </row>
    <row r="233" spans="4:4">
      <c r="D233" t="s">
        <v>625</v>
      </c>
    </row>
    <row r="234" spans="4:4">
      <c r="D234" t="s">
        <v>626</v>
      </c>
    </row>
    <row r="235" spans="4:4">
      <c r="D235" t="s">
        <v>627</v>
      </c>
    </row>
    <row r="236" spans="4:4">
      <c r="D236" t="s">
        <v>628</v>
      </c>
    </row>
    <row r="237" spans="4:4">
      <c r="D237" t="s">
        <v>629</v>
      </c>
    </row>
    <row r="238" spans="4:4">
      <c r="D238" t="s">
        <v>630</v>
      </c>
    </row>
    <row r="239" spans="4:4">
      <c r="D239" t="s">
        <v>631</v>
      </c>
    </row>
    <row r="240" spans="4:4">
      <c r="D240" t="s">
        <v>632</v>
      </c>
    </row>
    <row r="241" spans="4:4">
      <c r="D241" t="s">
        <v>633</v>
      </c>
    </row>
    <row r="242" spans="4:4">
      <c r="D242" t="s">
        <v>634</v>
      </c>
    </row>
    <row r="243" spans="4:4">
      <c r="D243" t="s">
        <v>635</v>
      </c>
    </row>
    <row r="244" spans="4:4">
      <c r="D244" t="s">
        <v>636</v>
      </c>
    </row>
    <row r="245" spans="4:4">
      <c r="D245" t="s">
        <v>637</v>
      </c>
    </row>
    <row r="246" spans="4:4">
      <c r="D246" t="s">
        <v>638</v>
      </c>
    </row>
    <row r="247" spans="4:4">
      <c r="D247" t="s">
        <v>639</v>
      </c>
    </row>
    <row r="248" spans="4:4">
      <c r="D248" t="s">
        <v>640</v>
      </c>
    </row>
    <row r="249" spans="4:4">
      <c r="D249" t="s">
        <v>641</v>
      </c>
    </row>
    <row r="250" spans="4:4">
      <c r="D250" t="s">
        <v>642</v>
      </c>
    </row>
    <row r="251" spans="4:4">
      <c r="D251" t="s">
        <v>643</v>
      </c>
    </row>
    <row r="252" spans="4:4">
      <c r="D252" t="s">
        <v>644</v>
      </c>
    </row>
    <row r="253" spans="4:4">
      <c r="D253" t="s">
        <v>645</v>
      </c>
    </row>
    <row r="254" spans="4:4">
      <c r="D254" t="s">
        <v>646</v>
      </c>
    </row>
    <row r="255" spans="4:4">
      <c r="D255" t="s">
        <v>647</v>
      </c>
    </row>
    <row r="256" spans="4:4">
      <c r="D256" t="s">
        <v>648</v>
      </c>
    </row>
    <row r="257" spans="4:4">
      <c r="D257" t="s">
        <v>649</v>
      </c>
    </row>
    <row r="258" spans="4:4">
      <c r="D258" t="s">
        <v>650</v>
      </c>
    </row>
    <row r="259" spans="4:4">
      <c r="D259" t="s">
        <v>651</v>
      </c>
    </row>
    <row r="260" spans="4:4">
      <c r="D260" t="s">
        <v>652</v>
      </c>
    </row>
    <row r="261" spans="4:4">
      <c r="D261" t="s">
        <v>653</v>
      </c>
    </row>
    <row r="262" spans="4:4">
      <c r="D262" t="s">
        <v>654</v>
      </c>
    </row>
    <row r="263" spans="4:4">
      <c r="D263" t="s">
        <v>655</v>
      </c>
    </row>
    <row r="264" spans="4:4">
      <c r="D264" t="s">
        <v>656</v>
      </c>
    </row>
    <row r="265" spans="4:4">
      <c r="D265" t="s">
        <v>657</v>
      </c>
    </row>
    <row r="266" spans="4:4">
      <c r="D266" t="s">
        <v>658</v>
      </c>
    </row>
    <row r="267" spans="4:4">
      <c r="D267" t="s">
        <v>659</v>
      </c>
    </row>
    <row r="268" spans="4:4">
      <c r="D268" t="s">
        <v>660</v>
      </c>
    </row>
    <row r="269" spans="4:4">
      <c r="D269" t="s">
        <v>661</v>
      </c>
    </row>
    <row r="270" spans="4:4">
      <c r="D270" t="s">
        <v>662</v>
      </c>
    </row>
    <row r="271" spans="4:4">
      <c r="D271" t="s">
        <v>663</v>
      </c>
    </row>
    <row r="272" spans="4:4">
      <c r="D272" t="s">
        <v>664</v>
      </c>
    </row>
    <row r="273" spans="4:4">
      <c r="D273" t="s">
        <v>665</v>
      </c>
    </row>
    <row r="274" spans="4:4">
      <c r="D274" t="s">
        <v>666</v>
      </c>
    </row>
    <row r="275" spans="4:4">
      <c r="D275" t="s">
        <v>667</v>
      </c>
    </row>
    <row r="276" spans="4:4">
      <c r="D276" t="s">
        <v>668</v>
      </c>
    </row>
    <row r="277" spans="4:4">
      <c r="D277" t="s">
        <v>669</v>
      </c>
    </row>
    <row r="278" spans="4:4">
      <c r="D278" t="s">
        <v>670</v>
      </c>
    </row>
    <row r="279" spans="4:4">
      <c r="D279" t="s">
        <v>671</v>
      </c>
    </row>
    <row r="280" spans="4:4">
      <c r="D280" t="s">
        <v>672</v>
      </c>
    </row>
    <row r="281" spans="4:4">
      <c r="D281" t="s">
        <v>673</v>
      </c>
    </row>
    <row r="282" spans="4:4">
      <c r="D282" t="s">
        <v>674</v>
      </c>
    </row>
    <row r="283" spans="4:4">
      <c r="D283" t="s">
        <v>675</v>
      </c>
    </row>
    <row r="284" spans="4:4">
      <c r="D284" t="s">
        <v>676</v>
      </c>
    </row>
    <row r="285" spans="4:4">
      <c r="D285" t="s">
        <v>677</v>
      </c>
    </row>
    <row r="286" spans="4:4">
      <c r="D286" t="s">
        <v>678</v>
      </c>
    </row>
    <row r="287" spans="4:4">
      <c r="D287" t="s">
        <v>679</v>
      </c>
    </row>
    <row r="288" spans="4:4">
      <c r="D288" t="s">
        <v>680</v>
      </c>
    </row>
    <row r="289" spans="4:4">
      <c r="D289" t="s">
        <v>681</v>
      </c>
    </row>
    <row r="290" spans="4:4">
      <c r="D290" t="s">
        <v>682</v>
      </c>
    </row>
    <row r="291" spans="4:4">
      <c r="D291" t="s">
        <v>683</v>
      </c>
    </row>
    <row r="292" spans="4:4">
      <c r="D292" t="s">
        <v>684</v>
      </c>
    </row>
    <row r="293" spans="4:4">
      <c r="D293" t="s">
        <v>685</v>
      </c>
    </row>
    <row r="294" spans="4:4">
      <c r="D294" t="s">
        <v>686</v>
      </c>
    </row>
    <row r="295" spans="4:4">
      <c r="D295" t="s">
        <v>687</v>
      </c>
    </row>
    <row r="296" spans="4:4">
      <c r="D296" t="s">
        <v>688</v>
      </c>
    </row>
  </sheetData>
  <autoFilter ref="D1:K296"/>
  <phoneticPr fontId="64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E11" sqref="E11"/>
    </sheetView>
  </sheetViews>
  <sheetFormatPr defaultColWidth="9" defaultRowHeight="15"/>
  <cols>
    <col min="2" max="2" width="1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1" customFormat="1" ht="41.45" customHeight="1">
      <c r="A1" s="1" t="s">
        <v>2</v>
      </c>
      <c r="B1" s="1" t="s">
        <v>30</v>
      </c>
      <c r="C1" s="1" t="s">
        <v>37</v>
      </c>
      <c r="D1" s="1" t="s">
        <v>71</v>
      </c>
      <c r="E1" s="1" t="s">
        <v>689</v>
      </c>
      <c r="F1" s="1" t="s">
        <v>5</v>
      </c>
      <c r="G1" s="1" t="s">
        <v>20</v>
      </c>
      <c r="H1" s="1" t="s">
        <v>690</v>
      </c>
      <c r="I1" s="1" t="s">
        <v>38</v>
      </c>
      <c r="J1" s="1" t="s">
        <v>58</v>
      </c>
      <c r="K1" s="1" t="s">
        <v>71</v>
      </c>
      <c r="L1" s="1" t="s">
        <v>691</v>
      </c>
      <c r="M1" s="1" t="s">
        <v>692</v>
      </c>
      <c r="N1" s="1" t="s">
        <v>7</v>
      </c>
      <c r="O1" s="1" t="s">
        <v>22</v>
      </c>
      <c r="P1" s="1" t="s">
        <v>33</v>
      </c>
      <c r="Q1" s="1" t="s">
        <v>40</v>
      </c>
      <c r="R1" s="2" t="s">
        <v>693</v>
      </c>
      <c r="S1" s="1" t="s">
        <v>98</v>
      </c>
      <c r="T1" s="1" t="s">
        <v>61</v>
      </c>
    </row>
    <row r="2" spans="1:20" ht="14.45" customHeight="1">
      <c r="A2" t="s">
        <v>3</v>
      </c>
      <c r="B2" s="3"/>
      <c r="D2" t="s">
        <v>72</v>
      </c>
      <c r="F2" t="s">
        <v>24</v>
      </c>
      <c r="G2" t="s">
        <v>21</v>
      </c>
      <c r="H2" t="s">
        <v>32</v>
      </c>
      <c r="I2" t="s">
        <v>39</v>
      </c>
      <c r="K2" t="s">
        <v>72</v>
      </c>
      <c r="L2" t="s">
        <v>694</v>
      </c>
      <c r="M2" t="s">
        <v>695</v>
      </c>
      <c r="N2" t="s">
        <v>8</v>
      </c>
      <c r="O2" t="s">
        <v>23</v>
      </c>
      <c r="P2" t="s">
        <v>34</v>
      </c>
      <c r="Q2" t="s">
        <v>72</v>
      </c>
      <c r="R2" t="s">
        <v>696</v>
      </c>
      <c r="S2" s="4" t="s">
        <v>135</v>
      </c>
      <c r="T2" t="s">
        <v>72</v>
      </c>
    </row>
    <row r="3" spans="1:20">
      <c r="B3" s="3">
        <v>2026</v>
      </c>
      <c r="C3" t="s">
        <v>697</v>
      </c>
      <c r="D3" t="s">
        <v>62</v>
      </c>
      <c r="E3" t="s">
        <v>67</v>
      </c>
      <c r="F3" t="s">
        <v>6</v>
      </c>
      <c r="G3" t="s">
        <v>698</v>
      </c>
      <c r="H3" t="s">
        <v>51</v>
      </c>
      <c r="I3" t="s">
        <v>699</v>
      </c>
      <c r="J3" t="s">
        <v>700</v>
      </c>
      <c r="K3" t="s">
        <v>62</v>
      </c>
      <c r="L3" t="s">
        <v>701</v>
      </c>
      <c r="M3" t="s">
        <v>69</v>
      </c>
      <c r="P3" t="s">
        <v>702</v>
      </c>
      <c r="Q3" t="s">
        <v>62</v>
      </c>
      <c r="R3" t="s">
        <v>703</v>
      </c>
      <c r="S3" s="4" t="s">
        <v>704</v>
      </c>
      <c r="T3" t="s">
        <v>62</v>
      </c>
    </row>
    <row r="4" spans="1:20">
      <c r="B4" s="3"/>
      <c r="C4" t="s">
        <v>705</v>
      </c>
      <c r="E4" t="s">
        <v>706</v>
      </c>
      <c r="G4" t="s">
        <v>707</v>
      </c>
      <c r="H4" t="s">
        <v>708</v>
      </c>
      <c r="I4" t="s">
        <v>709</v>
      </c>
      <c r="J4" t="s">
        <v>710</v>
      </c>
      <c r="L4" t="s">
        <v>711</v>
      </c>
      <c r="M4" t="s">
        <v>712</v>
      </c>
      <c r="R4" t="s">
        <v>713</v>
      </c>
      <c r="S4" t="s">
        <v>714</v>
      </c>
    </row>
    <row r="5" spans="1:20">
      <c r="B5" s="3"/>
      <c r="C5" t="s">
        <v>715</v>
      </c>
      <c r="E5" t="s">
        <v>716</v>
      </c>
      <c r="G5" t="s">
        <v>42</v>
      </c>
      <c r="H5" t="s">
        <v>717</v>
      </c>
      <c r="I5" t="s">
        <v>718</v>
      </c>
      <c r="L5" t="s">
        <v>134</v>
      </c>
      <c r="M5" t="s">
        <v>719</v>
      </c>
      <c r="R5" t="s">
        <v>720</v>
      </c>
      <c r="S5" t="s">
        <v>721</v>
      </c>
    </row>
    <row r="6" spans="1:20">
      <c r="B6" s="3"/>
      <c r="C6" t="s">
        <v>722</v>
      </c>
      <c r="E6" t="s">
        <v>723</v>
      </c>
      <c r="G6" t="s">
        <v>724</v>
      </c>
      <c r="H6" t="s">
        <v>725</v>
      </c>
      <c r="L6" t="s">
        <v>726</v>
      </c>
      <c r="M6" t="s">
        <v>727</v>
      </c>
      <c r="R6" s="5" t="s">
        <v>728</v>
      </c>
      <c r="S6" t="s">
        <v>729</v>
      </c>
    </row>
    <row r="7" spans="1:20">
      <c r="B7" s="3"/>
      <c r="C7" t="s">
        <v>730</v>
      </c>
      <c r="G7" t="s">
        <v>731</v>
      </c>
      <c r="H7" t="s">
        <v>55</v>
      </c>
      <c r="R7" t="s">
        <v>732</v>
      </c>
    </row>
    <row r="8" spans="1:20">
      <c r="B8" s="3"/>
      <c r="G8" t="s">
        <v>733</v>
      </c>
      <c r="H8" t="s">
        <v>734</v>
      </c>
      <c r="R8" t="s">
        <v>735</v>
      </c>
    </row>
    <row r="9" spans="1:20">
      <c r="G9" t="s">
        <v>736</v>
      </c>
      <c r="H9" t="s">
        <v>737</v>
      </c>
      <c r="R9" t="s">
        <v>738</v>
      </c>
    </row>
    <row r="10" spans="1:20">
      <c r="G10" t="s">
        <v>739</v>
      </c>
      <c r="R10" t="s">
        <v>740</v>
      </c>
    </row>
    <row r="11" spans="1:20">
      <c r="R11" t="s">
        <v>741</v>
      </c>
    </row>
    <row r="12" spans="1:20">
      <c r="R12" t="s">
        <v>742</v>
      </c>
    </row>
    <row r="13" spans="1:20">
      <c r="R13" s="6" t="s">
        <v>743</v>
      </c>
    </row>
    <row r="14" spans="1:20">
      <c r="R14" s="6" t="s">
        <v>744</v>
      </c>
    </row>
  </sheetData>
  <autoFilter ref="A1:T14"/>
  <phoneticPr fontId="6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</rangeList>
  <rangeList sheetStid="16" master="" otherUserPermission="visible"/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EEC Order</vt:lpstr>
      <vt:lpstr>Internal Commitment</vt:lpstr>
      <vt:lpstr>CHN 01-30-2026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2026-03-20T06:15:06Z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BB3380B01F3E408F814E90C31666DF25_12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