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definedNames>
    <definedName name="aac">#REF!</definedName>
    <definedName name="ADUL">#REF!</definedName>
    <definedName name="APL">#REF!</definedName>
    <definedName name="ART">#REF!</definedName>
    <definedName name="ARTIFICIALFLOWERSPLANTS">#REF!</definedName>
    <definedName name="ARTIFICIALFLOWERSPLANTSA1">#REF!</definedName>
    <definedName name="ARTIFICIALFLOWERSPLANTSAW2">#REF!</definedName>
    <definedName name="ARTIFICIALFLOWERSPLANTSSILHOUETTE">#REF!</definedName>
    <definedName name="as">#REF!</definedName>
    <definedName name="Banner">#REF!</definedName>
    <definedName name="BASI">#REF!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#REF!</definedName>
    <definedName name="BEDBATH">#REF!</definedName>
    <definedName name="BEDBATHSIZE">#REF!</definedName>
    <definedName name="BEDBATHTICKETTYPE">#REF!</definedName>
    <definedName name="BEDBATHTICKETYPE">#REF!</definedName>
    <definedName name="BEDDING">#REF!</definedName>
    <definedName name="BLANKETSTHROWSA1">#REF!</definedName>
    <definedName name="BLANKETSTHROWSS">#REF!</definedName>
    <definedName name="BLK">#REF!</definedName>
    <definedName name="CANDLEHOLDERS">#REF!</definedName>
    <definedName name="CANDLES">#REF!</definedName>
    <definedName name="CANDLESA1">#REF!</definedName>
    <definedName name="CANDLESA2">#REF!</definedName>
    <definedName name="CANDLESETS">#REF!</definedName>
    <definedName name="CANDLESMATERIAL">#REF!</definedName>
    <definedName name="CANDLESMATERIAL\">#REF!</definedName>
    <definedName name="CANDLESPRODUCT">#REF!</definedName>
    <definedName name="CANDLESSILHOUETTE">#REF!</definedName>
    <definedName name="CANDLESTICKETTYPE">#REF!</definedName>
    <definedName name="CANDLESTICKETYPE">#REF!</definedName>
    <definedName name="CATEGORY">#REF!</definedName>
    <definedName name="COMFORTERSBEDDINGSETSA1">#REF!</definedName>
    <definedName name="COMFORTERSBEDDINGSETSS">#REF!</definedName>
    <definedName name="CURTAINSDRAPESA1">#REF!</definedName>
    <definedName name="CURTAINSDRAPESS">#REF!</definedName>
    <definedName name="DEC">#REF!</definedName>
    <definedName name="DECOARTIVEACCENTSSILHOUETTE">#REF!</definedName>
    <definedName name="DECOR">#REF!</definedName>
    <definedName name="DECORA1">#REF!</definedName>
    <definedName name="DECORATIVEACCENSSILHOUETTE">#REF!</definedName>
    <definedName name="DECORATIVEACCENTS">#REF!</definedName>
    <definedName name="DECORATIVEACCENTSA1">#REF!</definedName>
    <definedName name="DECORATIVEACCENTSA2">#REF!</definedName>
    <definedName name="DECORATIVEACCENTSSILHOUETTE">#REF!</definedName>
    <definedName name="DECORATIVEPILLOWSCHAIRPADS">#REF!</definedName>
    <definedName name="DECORATIVEPILLOWSCHAIRPADSA1">#REF!</definedName>
    <definedName name="DECORPRODUCT">#REF!</definedName>
    <definedName name="Division1">#REF!</definedName>
    <definedName name="DUVETCOVERSA1">#REF!</definedName>
    <definedName name="DUVETCOVERSS">#REF!</definedName>
    <definedName name="ESSENTIALOILDIFFUSERS">#REF!</definedName>
    <definedName name="ESSENTIALOILSDIFFUSERS">#REF!</definedName>
    <definedName name="fiscalweeks">#REF!</definedName>
    <definedName name="FRAGRANCEACCESSORIES">#REF!</definedName>
    <definedName name="FRAGRANCEPLUGINS">#REF!</definedName>
    <definedName name="FRAGRANCESPRAYS">#REF!</definedName>
    <definedName name="FRAMES">#REF!</definedName>
    <definedName name="FRAMESA1">#REF!</definedName>
    <definedName name="FRAMESA2">#REF!</definedName>
    <definedName name="FRAMESTICKETTYPE">#REF!</definedName>
    <definedName name="FUR">#REF!</definedName>
    <definedName name="HOMEDECOR">#REF!</definedName>
    <definedName name="HOMEDECORSIZE">#REF!</definedName>
    <definedName name="HOMEDECORTICKETTYPE">#REF!</definedName>
    <definedName name="JARCANDLES">#REF!</definedName>
    <definedName name="JARS">#REF!</definedName>
    <definedName name="KIDSBEDDINGA1">#REF!</definedName>
    <definedName name="KIDSBEDDINGS">#REF!</definedName>
    <definedName name="LGT">#REF!</definedName>
    <definedName name="MELTS">#REF!</definedName>
    <definedName name="NOPE">#REF!</definedName>
    <definedName name="NOTHING">#REF!</definedName>
    <definedName name="NOVELTYCANDLES\">#REF!</definedName>
    <definedName name="Office">#REF!</definedName>
    <definedName name="OTHERCANDLES">#REF!</definedName>
    <definedName name="PET">#REF!</definedName>
    <definedName name="PETB">#REF!</definedName>
    <definedName name="PICTUREFRAMESPHOTOALBUMS">#REF!</definedName>
    <definedName name="PICTUREFRAMESPHOTOALBUMSA1">#REF!</definedName>
    <definedName name="PICTUREFRAMESPHOTOALBUMSA2">#REF!</definedName>
    <definedName name="PICTUREFRAMESPHOTOALBUMSSILHOUETTE">#REF!</definedName>
    <definedName name="PILLARCANDLES">#REF!</definedName>
    <definedName name="PILLOWSHAMSA1">#REF!</definedName>
    <definedName name="PILLOWSHAMSS">#REF!</definedName>
    <definedName name="PITCTUREFRAMESPHOTOALBUMS">#REF!</definedName>
    <definedName name="POOP">#REF!</definedName>
    <definedName name="POTPOURRI">#REF!</definedName>
    <definedName name="QUILTSANDCOVERLETSA1">#REF!</definedName>
    <definedName name="QUILTSANDCOVERLETSS">#REF!</definedName>
    <definedName name="RUG">#REF!</definedName>
    <definedName name="Season">#REF!</definedName>
    <definedName name="SHEETSA1">#REF!</definedName>
    <definedName name="SHEETSS">#REF!</definedName>
    <definedName name="SHET">#REF!</definedName>
    <definedName name="THROWPILLOWSA1">#REF!</definedName>
    <definedName name="THROWPILLOWSS">#REF!</definedName>
    <definedName name="THROWSPILLOWSA1">#REF!</definedName>
    <definedName name="TOWL">#REF!</definedName>
    <definedName name="TransitCalendar">#REF!</definedName>
    <definedName name="TransitOTBWeeks">#REF!</definedName>
    <definedName name="Upload">#REF!</definedName>
    <definedName name="VALENCESA1">#REF!</definedName>
    <definedName name="VALENCESS">#REF!</definedName>
    <definedName name="VASE">#REF!</definedName>
    <definedName name="VendorType">#REF!</definedName>
    <definedName name="VOTIVETEALIGHTCANDLES">#REF!</definedName>
    <definedName name="WALLDECOR">#REF!</definedName>
    <definedName name="WALLDECORA1">#REF!</definedName>
    <definedName name="WALLDECORA2">#REF!</definedName>
    <definedName name="WALLDECORSILHOUETTE">#REF!</definedName>
    <definedName name="WAXMELTSTARTS">#REF!</definedName>
    <definedName name="WAXMELTWARMERS">#REF!</definedName>
    <definedName name="WIN">#REF!</definedName>
    <definedName name="WINDOWTREATMENTS">#REF!</definedName>
    <definedName name="WREATH">#REF!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3" i="5" l="1"/>
  <c r="AN2" i="5"/>
  <c r="BH3" i="5" l="1"/>
  <c r="AW3" i="5"/>
  <c r="AT3" i="5"/>
  <c r="AQ3" i="5"/>
  <c r="AO3" i="5"/>
  <c r="AM3" i="5"/>
  <c r="AJ3" i="5"/>
  <c r="AD3" i="5"/>
  <c r="AE3" i="5" s="1"/>
  <c r="AG3" i="5" s="1"/>
  <c r="BH2" i="5"/>
  <c r="AW2" i="5"/>
  <c r="AT2" i="5"/>
  <c r="AQ2" i="5"/>
  <c r="AO2" i="5"/>
  <c r="AM2" i="5"/>
  <c r="AJ2" i="5"/>
  <c r="AD2" i="5"/>
  <c r="AE2" i="5" s="1"/>
  <c r="AG2" i="5" s="1"/>
  <c r="BH4" i="5" l="1"/>
  <c r="AK2" i="5"/>
  <c r="AK3" i="5"/>
  <c r="AX2" i="5"/>
  <c r="AX3" i="5"/>
  <c r="AY2" i="5" l="1"/>
  <c r="AZ2" i="5" s="1"/>
  <c r="BG2" i="5" s="1"/>
  <c r="AY3" i="5"/>
  <c r="AZ3" i="5" s="1"/>
  <c r="BG3" i="5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(Value)]*[Load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G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H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<sst xmlns="http://schemas.openxmlformats.org/spreadsheetml/2006/main" count="90" uniqueCount="78">
  <si>
    <t>Brand</t>
  </si>
  <si>
    <t>Package Type</t>
  </si>
  <si>
    <t>Licensor</t>
  </si>
  <si>
    <t>Normal</t>
  </si>
  <si>
    <t>Cedar &amp; Rose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</si>
  <si>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</si>
  <si>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</si>
  <si>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</si>
  <si>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</si>
  <si>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</si>
  <si>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</si>
  <si>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</si>
  <si>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</si>
  <si>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</si>
  <si>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</si>
  <si>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</si>
  <si>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</si>
  <si>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</si>
  <si>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</si>
  <si>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</si>
  <si>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</si>
  <si>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</si>
  <si>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</si>
  <si>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</si>
  <si>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</si>
  <si>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</si>
  <si>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</si>
  <si>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</si>
  <si>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</si>
  <si>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</si>
  <si>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</si>
  <si>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</si>
  <si>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</si>
  <si>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</si>
  <si>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</si>
  <si>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</si>
  <si>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</si>
  <si>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</si>
  <si>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</si>
  <si>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</si>
  <si>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</si>
  <si>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</si>
  <si>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</si>
  <si>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</si>
  <si>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</si>
  <si>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</si>
  <si>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</si>
  <si>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</si>
  <si>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</si>
  <si>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</si>
  <si>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</si>
  <si>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</si>
  <si>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</si>
  <si>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</si>
  <si>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</si>
  <si>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</si>
  <si>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</si>
  <si>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</si>
  <si>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</si>
  <si>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</si>
  <si>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COMFORTER (SET)</t>
  </si>
  <si>
    <t>Material-Short</t>
  </si>
  <si>
    <t>Additional Customer Price</t>
  </si>
  <si>
    <t>Additional Customer Item#</t>
  </si>
  <si>
    <t xml:space="preserve">Comforter Set </t>
  </si>
  <si>
    <t>Q: 90"W x 90"L / 20"W x 26"L(2)</t>
  </si>
  <si>
    <t>K: 104"W x 92"L / 20"W x 36"L(2)</t>
  </si>
  <si>
    <t xml:space="preserve">Comforter Set </t>
    <phoneticPr fontId="11" type="noConversion"/>
  </si>
  <si>
    <t>Craft Botanical</t>
    <phoneticPr fontId="11" type="noConversion"/>
  </si>
  <si>
    <t xml:space="preserve">Craft Botanical Comforter Set </t>
    <phoneticPr fontId="11" type="noConversion"/>
  </si>
  <si>
    <t xml:space="preserve"> </t>
    <phoneticPr fontId="11" type="noConversion"/>
  </si>
  <si>
    <t xml:space="preserve">100% cotton  print </t>
    <phoneticPr fontId="11" type="noConversion"/>
  </si>
  <si>
    <t>Aqua</t>
    <phoneticPr fontId="11" type="noConversion"/>
  </si>
  <si>
    <t>9404.40.9005</t>
    <phoneticPr fontId="11" type="noConversion"/>
  </si>
  <si>
    <t xml:space="preserve"> 99CX2412P-A</t>
    <phoneticPr fontId="11" type="noConversion"/>
  </si>
  <si>
    <t>Face: 144TC 100% cotton  print with Scallop Edge.
Back: 144TC 100% cotton
Filling: 200gsm polyfill</t>
  </si>
  <si>
    <t>BK10-4046</t>
  </si>
  <si>
    <t>BK10-4045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</si>
</sst>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0.000%"/>
  </numFmts>
  <fonts count="12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2"/>
      <name val="宋体"/>
      <family val="3"/>
      <charset val="134"/>
    </font>
    <font>
      <b/>
      <sz val="11"/>
      <color rgb="FF00B050"/>
      <name val="Calibri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9" fillId="0" borderId="0"/>
    <xf numFmtId="0" fontId="4" fillId="0" borderId="0"/>
    <xf numFmtId="0" fontId="9" fillId="0" borderId="0"/>
    <xf numFmtId="44" fontId="9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7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0" fontId="2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6" applyAlignment="1">
      <alignment wrapText="1"/>
    </xf>
    <xf numFmtId="177" fontId="5" fillId="3" borderId="2" xfId="1" applyNumberFormat="1" applyFont="1" applyFill="1" applyBorder="1" applyAlignment="1">
      <alignment wrapText="1"/>
    </xf>
    <xf numFmtId="0" fontId="3" fillId="9" borderId="1" xfId="8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wrapText="1"/>
    </xf>
    <xf numFmtId="0" fontId="4" fillId="0" borderId="1" xfId="2" applyBorder="1" applyAlignment="1" applyProtection="1">
      <alignment vertical="center" wrapText="1"/>
      <protection locked="0"/>
    </xf>
    <xf numFmtId="0" fontId="3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179" fontId="8" fillId="0" borderId="1" xfId="0" applyNumberFormat="1" applyFont="1" applyBorder="1" applyAlignment="1">
      <alignment wrapText="1"/>
    </xf>
    <xf numFmtId="181" fontId="0" fillId="0" borderId="0" xfId="0" applyNumberFormat="1" applyAlignment="1">
      <alignment wrapText="1"/>
    </xf>
    <xf numFmtId="181" fontId="2" fillId="3" borderId="1" xfId="0" applyNumberFormat="1" applyFont="1" applyFill="1" applyBorder="1" applyAlignment="1">
      <alignment horizontal="center" wrapText="1"/>
    </xf>
    <xf numFmtId="0" fontId="3" fillId="0" borderId="1" xfId="6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0" fontId="8" fillId="0" borderId="1" xfId="0" applyNumberFormat="1" applyFont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0" fontId="10" fillId="9" borderId="1" xfId="0" applyNumberFormat="1" applyFont="1" applyFill="1" applyBorder="1" applyAlignment="1">
      <alignment wrapText="1"/>
    </xf>
    <xf numFmtId="0" fontId="0" fillId="0" borderId="1" xfId="0" applyNumberFormat="1" applyBorder="1" applyAlignment="1">
      <alignment wrapText="1"/>
    </xf>
    <xf numFmtId="0" fontId="3" fillId="0" borderId="1" xfId="0" applyNumberFormat="1" applyFont="1" applyBorder="1"/>
  </cellXfs>
  <cellStyles count="12">
    <cellStyle name="Currency 2" xfId="4"/>
    <cellStyle name="Normal 2" xfId="6"/>
    <cellStyle name="Normal 2 18 2" xfId="1"/>
    <cellStyle name="Normal 2 2 14" xfId="9"/>
    <cellStyle name="Normal 9 2 4 2" xfId="7"/>
    <cellStyle name="Normal_Copy of Request For Quote -- updated by VV on 043008 FINAL FINAL (4) 2 2" xfId="8"/>
    <cellStyle name="Percent 2" xfId="5"/>
    <cellStyle name="Style 1" xfId="3"/>
    <cellStyle name="常规" xfId="0" builtinId="0"/>
    <cellStyle name="常规 2" xfId="10"/>
    <cellStyle name="货币 2" xfId="1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281421</xdr:colOff>
      <xdr:row>1</xdr:row>
      <xdr:rowOff>184006</xdr:rowOff>
    </xdr:from>
    <xdr:to>
      <xdr:col>1</xdr:col>
      <xdr:colOff>1292718</xdr:colOff>
      <xdr:row>1</xdr:row>
      <xdr:rowOff>1109119</xdr:rowOff>
    </xdr:to>
    <xdr:pic>
      <xdr:nvPicPr>
        <xdr:cNvPr id="3" name="Picture 5">
          <a:extLst>
            <a:ext uri="{FF2B5EF4-FFF2-40B4-BE49-F238E27FC236}">
              <a16:creationId xmlns="" xmlns:a16="http://schemas.microsoft.com/office/drawing/2014/main" id="{8210ADC5-E425-4EAA-B4B4-3F6B9793F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1" y="1764290"/>
          <a:ext cx="1011297" cy="925113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11"/>
  <sheetViews>
    <sheetView tabSelected="1" topLeftCell="B1" zoomScale="88" zoomScaleNormal="88" workbookViewId="0">
      <selection activeCell="S2" sqref="S2:V3"/>
    </sheetView>
  </sheetViews>
  <sheetFormatPr defaultColWidth="9.140625" defaultRowHeight="15"/>
  <cols>
    <col min="1" max="1" width="10.140625" style="3" customWidth="1"/>
    <col min="2" max="2" width="24.7109375" style="2" customWidth="1"/>
    <col min="3" max="3" width="14.140625" style="2" customWidth="1"/>
    <col min="4" max="4" width="14.28515625" style="2" customWidth="1"/>
    <col min="5" max="5" width="7.85546875" style="2" customWidth="1"/>
    <col min="6" max="6" width="14.140625" style="2" customWidth="1"/>
    <col min="7" max="7" width="13.140625" style="2" customWidth="1"/>
    <col min="8" max="8" width="11.5703125" style="2" customWidth="1"/>
    <col min="9" max="9" width="14" style="2" customWidth="1"/>
    <col min="10" max="10" width="32.42578125" style="2" customWidth="1"/>
    <col min="11" max="11" width="13" style="53" customWidth="1"/>
    <col min="12" max="12" width="16.28515625" style="2" customWidth="1"/>
    <col min="13" max="13" width="8.7109375" style="2" customWidth="1"/>
    <col min="14" max="14" width="6.140625" style="2" customWidth="1"/>
    <col min="15" max="15" width="8.5703125" style="2" customWidth="1"/>
    <col min="16" max="17" width="14.7109375" style="2" customWidth="1"/>
    <col min="18" max="18" width="8.85546875" style="2" customWidth="1"/>
    <col min="19" max="19" width="9.7109375" style="5" customWidth="1"/>
    <col min="20" max="20" width="8" style="6" customWidth="1"/>
    <col min="21" max="21" width="12" style="7" customWidth="1"/>
    <col min="22" max="22" width="8.5703125" style="7" customWidth="1"/>
    <col min="23" max="23" width="8.140625" style="7" customWidth="1"/>
    <col min="24" max="24" width="9.42578125" style="2" customWidth="1"/>
    <col min="25" max="25" width="8.140625" style="47" customWidth="1"/>
    <col min="26" max="26" width="8.7109375" style="47" customWidth="1"/>
    <col min="27" max="27" width="7.140625" style="47" customWidth="1"/>
    <col min="28" max="28" width="9" style="6" customWidth="1"/>
    <col min="29" max="29" width="6.28515625" style="8" customWidth="1"/>
    <col min="30" max="30" width="10" style="50" customWidth="1"/>
    <col min="31" max="31" width="9.85546875" style="8" customWidth="1"/>
    <col min="32" max="32" width="7.85546875" style="2" customWidth="1"/>
    <col min="33" max="33" width="8.85546875" style="7" customWidth="1"/>
    <col min="34" max="34" width="15.140625" style="2" customWidth="1"/>
    <col min="35" max="35" width="9.85546875" style="9" customWidth="1"/>
    <col min="36" max="36" width="9" style="7" customWidth="1"/>
    <col min="37" max="37" width="8.42578125" style="7" customWidth="1"/>
    <col min="38" max="38" width="7.85546875" style="9" customWidth="1"/>
    <col min="39" max="39" width="5.85546875" style="7" customWidth="1"/>
    <col min="40" max="40" width="8.140625" style="9" customWidth="1"/>
    <col min="41" max="41" width="9.28515625" style="7" customWidth="1"/>
    <col min="42" max="42" width="11.5703125" style="9" customWidth="1"/>
    <col min="43" max="43" width="10.85546875" style="7" customWidth="1"/>
    <col min="44" max="44" width="9.5703125" style="2" hidden="1" customWidth="1"/>
    <col min="45" max="45" width="9.5703125" style="9" hidden="1" customWidth="1"/>
    <col min="46" max="46" width="6.42578125" style="7" hidden="1" customWidth="1"/>
    <col min="47" max="47" width="9.5703125" style="7" hidden="1" customWidth="1"/>
    <col min="48" max="48" width="8.28515625" style="9" hidden="1" customWidth="1"/>
    <col min="49" max="49" width="7.140625" style="9" hidden="1" customWidth="1"/>
    <col min="50" max="50" width="7.85546875" style="7" customWidth="1"/>
    <col min="51" max="51" width="9.5703125" style="7" customWidth="1"/>
    <col min="52" max="52" width="7.7109375" style="7" customWidth="1"/>
    <col min="53" max="53" width="12.140625" style="9" customWidth="1"/>
    <col min="54" max="54" width="12.140625" style="7" customWidth="1"/>
    <col min="55" max="55" width="9.140625" style="2" customWidth="1"/>
    <col min="56" max="56" width="9.140625" style="62"/>
    <col min="57" max="57" width="10.140625" style="7" customWidth="1"/>
    <col min="58" max="58" width="9.140625" style="2"/>
    <col min="59" max="59" width="12" style="7" customWidth="1"/>
    <col min="60" max="60" width="12.140625" style="7" customWidth="1"/>
    <col min="61" max="16384" width="9.140625" style="2"/>
  </cols>
  <sheetData>
    <row r="1" spans="1:60" ht="68.099999999999994" customHeight="1">
      <c r="A1" s="12" t="s">
        <v>5</v>
      </c>
      <c r="B1" s="12" t="s">
        <v>6</v>
      </c>
      <c r="C1" s="45" t="s">
        <v>7</v>
      </c>
      <c r="D1" s="46" t="s">
        <v>0</v>
      </c>
      <c r="E1" s="46" t="s">
        <v>2</v>
      </c>
      <c r="F1" s="14" t="s">
        <v>56</v>
      </c>
      <c r="G1" s="45" t="s">
        <v>8</v>
      </c>
      <c r="H1" s="13" t="s">
        <v>9</v>
      </c>
      <c r="I1" s="44" t="s">
        <v>58</v>
      </c>
      <c r="J1" s="13" t="s">
        <v>10</v>
      </c>
      <c r="K1" s="44" t="s">
        <v>61</v>
      </c>
      <c r="L1" s="13" t="s">
        <v>11</v>
      </c>
      <c r="M1" s="13" t="s">
        <v>12</v>
      </c>
      <c r="N1" s="45" t="s">
        <v>13</v>
      </c>
      <c r="O1" s="45" t="s">
        <v>63</v>
      </c>
      <c r="P1" s="45" t="s">
        <v>14</v>
      </c>
      <c r="Q1" s="45" t="s">
        <v>15</v>
      </c>
      <c r="R1" s="44" t="s">
        <v>59</v>
      </c>
      <c r="S1" s="15" t="s">
        <v>16</v>
      </c>
      <c r="T1" s="16" t="s">
        <v>17</v>
      </c>
      <c r="U1" s="17" t="s">
        <v>18</v>
      </c>
      <c r="V1" s="18" t="s">
        <v>19</v>
      </c>
      <c r="W1" s="19" t="s">
        <v>20</v>
      </c>
      <c r="X1" s="20" t="s">
        <v>1</v>
      </c>
      <c r="Y1" s="48" t="s">
        <v>21</v>
      </c>
      <c r="Z1" s="48" t="s">
        <v>22</v>
      </c>
      <c r="AA1" s="48" t="s">
        <v>23</v>
      </c>
      <c r="AB1" s="21" t="s">
        <v>24</v>
      </c>
      <c r="AC1" s="22" t="s">
        <v>25</v>
      </c>
      <c r="AD1" s="51" t="s">
        <v>26</v>
      </c>
      <c r="AE1" s="23" t="s">
        <v>27</v>
      </c>
      <c r="AF1" s="12" t="s">
        <v>28</v>
      </c>
      <c r="AG1" s="24" t="s">
        <v>29</v>
      </c>
      <c r="AH1" s="12" t="s">
        <v>30</v>
      </c>
      <c r="AI1" s="25" t="s">
        <v>31</v>
      </c>
      <c r="AJ1" s="26" t="s">
        <v>32</v>
      </c>
      <c r="AK1" s="24" t="s">
        <v>33</v>
      </c>
      <c r="AL1" s="25" t="s">
        <v>34</v>
      </c>
      <c r="AM1" s="24" t="s">
        <v>35</v>
      </c>
      <c r="AN1" s="25" t="s">
        <v>36</v>
      </c>
      <c r="AO1" s="24" t="s">
        <v>37</v>
      </c>
      <c r="AP1" s="25" t="s">
        <v>38</v>
      </c>
      <c r="AQ1" s="24" t="s">
        <v>39</v>
      </c>
      <c r="AR1" s="20" t="s">
        <v>40</v>
      </c>
      <c r="AS1" s="25" t="s">
        <v>41</v>
      </c>
      <c r="AT1" s="24" t="s">
        <v>42</v>
      </c>
      <c r="AU1" s="27" t="s">
        <v>43</v>
      </c>
      <c r="AV1" s="49" t="s">
        <v>44</v>
      </c>
      <c r="AW1" s="24" t="s">
        <v>45</v>
      </c>
      <c r="AX1" s="24" t="s">
        <v>46</v>
      </c>
      <c r="AY1" s="28" t="s">
        <v>47</v>
      </c>
      <c r="AZ1" s="29" t="s">
        <v>48</v>
      </c>
      <c r="BA1" s="28" t="s">
        <v>49</v>
      </c>
      <c r="BB1" s="30" t="s">
        <v>50</v>
      </c>
      <c r="BC1" s="31" t="s">
        <v>51</v>
      </c>
      <c r="BD1" s="63" t="s">
        <v>52</v>
      </c>
      <c r="BE1" s="54" t="s">
        <v>62</v>
      </c>
      <c r="BF1" s="12" t="s">
        <v>53</v>
      </c>
      <c r="BG1" s="32" t="s">
        <v>54</v>
      </c>
      <c r="BH1" s="32" t="s">
        <v>55</v>
      </c>
    </row>
    <row r="2" spans="1:60" ht="96.95" customHeight="1">
      <c r="A2" s="33">
        <v>1</v>
      </c>
      <c r="B2" s="1"/>
      <c r="C2" s="65" t="s">
        <v>74</v>
      </c>
      <c r="D2" s="66" t="s">
        <v>4</v>
      </c>
      <c r="E2" s="66"/>
      <c r="F2" s="66" t="s">
        <v>60</v>
      </c>
      <c r="G2" s="65" t="s">
        <v>68</v>
      </c>
      <c r="H2" s="65" t="s">
        <v>69</v>
      </c>
      <c r="I2" s="65" t="s">
        <v>67</v>
      </c>
      <c r="J2" s="55" t="s">
        <v>75</v>
      </c>
      <c r="K2" s="64" t="s">
        <v>71</v>
      </c>
      <c r="L2" s="57" t="s">
        <v>65</v>
      </c>
      <c r="M2" s="57" t="s">
        <v>72</v>
      </c>
      <c r="N2" s="1"/>
      <c r="O2" s="1"/>
      <c r="P2" s="58" t="s">
        <v>77</v>
      </c>
      <c r="Q2" s="60"/>
      <c r="R2" s="1" t="s">
        <v>57</v>
      </c>
      <c r="S2" s="34">
        <v>161</v>
      </c>
      <c r="T2" s="35">
        <v>7.7</v>
      </c>
      <c r="U2" s="36">
        <v>20.91</v>
      </c>
      <c r="V2" s="37">
        <v>20.91</v>
      </c>
      <c r="W2" s="11"/>
      <c r="X2" s="1" t="s">
        <v>3</v>
      </c>
      <c r="Y2" s="61">
        <v>63</v>
      </c>
      <c r="Z2" s="61">
        <v>53</v>
      </c>
      <c r="AA2" s="61">
        <v>17</v>
      </c>
      <c r="AB2" s="35"/>
      <c r="AC2" s="38">
        <v>1</v>
      </c>
      <c r="AD2" s="52">
        <f>IF(Y2="","",Y2*Z2*AA2/1000000)</f>
        <v>5.7000000000000002E-2</v>
      </c>
      <c r="AE2" s="39">
        <f>IF(AC2="","",65/AD2*AC2)</f>
        <v>1140</v>
      </c>
      <c r="AF2" s="1">
        <v>3300</v>
      </c>
      <c r="AG2" s="40">
        <f>IF(ISERROR(AF2/AE2),"",AF2/AE2)</f>
        <v>2.89</v>
      </c>
      <c r="AH2" s="56" t="s">
        <v>73</v>
      </c>
      <c r="AI2" s="67">
        <v>0.27800000000000002</v>
      </c>
      <c r="AJ2" s="40">
        <f>IF(ISERROR(V2*AI2),"",V2*AI2)</f>
        <v>5.81</v>
      </c>
      <c r="AK2" s="40">
        <f t="shared" ref="AK2:AK3" si="0">IF(ISERROR(V2+AG2+AJ2),"",V2+AG2+AJ2)</f>
        <v>29.61</v>
      </c>
      <c r="AL2" s="41">
        <v>0.02</v>
      </c>
      <c r="AM2" s="40">
        <f>IF(ISERROR(BB2*AL2),"",BB2*AL2)</f>
        <v>0.9</v>
      </c>
      <c r="AN2" s="41">
        <f>5%+2%</f>
        <v>7.0000000000000007E-2</v>
      </c>
      <c r="AO2" s="40">
        <f>IF(ISERROR(BB2*AN2),"",BB2*AN2)</f>
        <v>3.15</v>
      </c>
      <c r="AP2" s="41">
        <v>0.08</v>
      </c>
      <c r="AQ2" s="40">
        <f>IF(ISERROR(BB2*AP2),"",BB2*AP2)</f>
        <v>3.6</v>
      </c>
      <c r="AR2" s="1"/>
      <c r="AS2" s="41"/>
      <c r="AT2" s="40">
        <f>IF(ISERROR(BB2*AS2),"",BB2*AS2)</f>
        <v>0</v>
      </c>
      <c r="AU2" s="1"/>
      <c r="AV2" s="41">
        <v>0</v>
      </c>
      <c r="AW2" s="42">
        <f>IF(ISERROR(BB2*AV2),"",BB2*AV2)</f>
        <v>0</v>
      </c>
      <c r="AX2" s="40">
        <f>IF(ISERROR(AM2+AO2+AQ2+AT2+AW2),"",AM2+AO2+AQ2+AT2+AW2)</f>
        <v>7.65</v>
      </c>
      <c r="AY2" s="40">
        <f t="shared" ref="AY2:AY3" si="1">IF(ISERROR(AK2+AX2),"",AK2+AX2)</f>
        <v>37.26</v>
      </c>
      <c r="AZ2" s="43">
        <f>IF(ISERROR((BB2-AY2)/BB2),"",(BB2-AY2)/BB2)</f>
        <v>0.17199999999999999</v>
      </c>
      <c r="BA2" s="68">
        <v>45</v>
      </c>
      <c r="BB2" s="69">
        <v>45</v>
      </c>
      <c r="BC2" s="70">
        <v>160</v>
      </c>
      <c r="BD2" s="71"/>
      <c r="BE2" s="11"/>
      <c r="BF2" s="38" t="s">
        <v>70</v>
      </c>
      <c r="BG2" s="40" t="str">
        <f>IF(ISERROR(AZ2*BF2),"",AY2*BF2)</f>
        <v/>
      </c>
      <c r="BH2" s="40" t="str">
        <f>IF(ISERROR(BB2*BF2),"",BB2*BF2)</f>
        <v/>
      </c>
    </row>
    <row r="3" spans="1:60" ht="86.45" customHeight="1">
      <c r="A3" s="33">
        <v>2</v>
      </c>
      <c r="B3" s="1"/>
      <c r="C3" s="66"/>
      <c r="D3" s="66" t="s">
        <v>4</v>
      </c>
      <c r="E3" s="66"/>
      <c r="F3" s="66" t="s">
        <v>60</v>
      </c>
      <c r="G3" s="65" t="s">
        <v>68</v>
      </c>
      <c r="H3" s="65" t="s">
        <v>69</v>
      </c>
      <c r="I3" s="66" t="s">
        <v>64</v>
      </c>
      <c r="J3" s="55" t="s">
        <v>75</v>
      </c>
      <c r="K3" s="64" t="s">
        <v>71</v>
      </c>
      <c r="L3" s="57" t="s">
        <v>66</v>
      </c>
      <c r="M3" s="57" t="s">
        <v>72</v>
      </c>
      <c r="N3" s="1"/>
      <c r="O3" s="1"/>
      <c r="P3" s="59" t="s">
        <v>76</v>
      </c>
      <c r="Q3" s="60"/>
      <c r="R3" s="1" t="s">
        <v>57</v>
      </c>
      <c r="S3" s="34">
        <v>178</v>
      </c>
      <c r="T3" s="35">
        <v>7.7</v>
      </c>
      <c r="U3" s="36">
        <v>23.12</v>
      </c>
      <c r="V3" s="37">
        <v>23.12</v>
      </c>
      <c r="W3" s="11"/>
      <c r="X3" s="1" t="s">
        <v>3</v>
      </c>
      <c r="Y3" s="61">
        <v>63</v>
      </c>
      <c r="Z3" s="61">
        <v>53</v>
      </c>
      <c r="AA3" s="61">
        <v>20</v>
      </c>
      <c r="AB3" s="35"/>
      <c r="AC3" s="10">
        <v>1</v>
      </c>
      <c r="AD3" s="52">
        <f t="shared" ref="AD3" si="2">IF(Y3="","",Y3*Z3*AA3/1000000)</f>
        <v>6.7000000000000004E-2</v>
      </c>
      <c r="AE3" s="39">
        <f t="shared" ref="AE3" si="3">IF(AC3="","",65/AD3*AC3)</f>
        <v>970</v>
      </c>
      <c r="AF3" s="1">
        <v>3300</v>
      </c>
      <c r="AG3" s="40">
        <f t="shared" ref="AG3" si="4">IF(ISERROR(AF3/AE3),"",AF3/AE3)</f>
        <v>3.4</v>
      </c>
      <c r="AH3" s="56" t="s">
        <v>73</v>
      </c>
      <c r="AI3" s="67">
        <v>0.27800000000000002</v>
      </c>
      <c r="AJ3" s="40">
        <f>IF(ISERROR(V3*AI3),"",V3*AI3)</f>
        <v>6.43</v>
      </c>
      <c r="AK3" s="40">
        <f t="shared" si="0"/>
        <v>32.950000000000003</v>
      </c>
      <c r="AL3" s="41">
        <v>0.02</v>
      </c>
      <c r="AM3" s="40">
        <f t="shared" ref="AM3" si="5">IF(ISERROR(BB3*AL3),"",BB3*AL3)</f>
        <v>1.02</v>
      </c>
      <c r="AN3" s="41">
        <f>5%+2%</f>
        <v>7.0000000000000007E-2</v>
      </c>
      <c r="AO3" s="40">
        <f t="shared" ref="AO3" si="6">IF(ISERROR(BB3*AN3),"",BB3*AN3)</f>
        <v>3.57</v>
      </c>
      <c r="AP3" s="41">
        <v>0.08</v>
      </c>
      <c r="AQ3" s="40">
        <f t="shared" ref="AQ3" si="7">IF(ISERROR(BB3*AP3),"",BB3*AP3)</f>
        <v>4.08</v>
      </c>
      <c r="AR3" s="1"/>
      <c r="AS3" s="41"/>
      <c r="AT3" s="40">
        <f t="shared" ref="AT3" si="8">IF(ISERROR(BB3*AS3),"",BB3*AS3)</f>
        <v>0</v>
      </c>
      <c r="AU3" s="1"/>
      <c r="AV3" s="41"/>
      <c r="AW3" s="42">
        <f t="shared" ref="AW3" si="9">IF(ISERROR(BB3*AV3),"",BB3*AV3)</f>
        <v>0</v>
      </c>
      <c r="AX3" s="40">
        <f t="shared" ref="AX3" si="10">IF(ISERROR(AM3+AO3+AQ3+AT3+AW3),"",AM3+AO3+AQ3+AT3+AW3)</f>
        <v>8.67</v>
      </c>
      <c r="AY3" s="40">
        <f t="shared" si="1"/>
        <v>41.62</v>
      </c>
      <c r="AZ3" s="43">
        <f t="shared" ref="AZ3" si="11">IF(ISERROR((BB3-AY3)/BB3),"",(BB3-AY3)/BB3)</f>
        <v>0.18390000000000001</v>
      </c>
      <c r="BA3" s="68">
        <v>51</v>
      </c>
      <c r="BB3" s="69">
        <v>51</v>
      </c>
      <c r="BC3" s="70">
        <v>180</v>
      </c>
      <c r="BD3" s="71"/>
      <c r="BE3" s="11"/>
      <c r="BF3" s="38" t="s">
        <v>70</v>
      </c>
      <c r="BG3" s="40" t="str">
        <f t="shared" ref="BG3" si="12">IF(ISERROR(AZ3*BF3),"",AY3*BF3)</f>
        <v/>
      </c>
      <c r="BH3" s="40" t="str">
        <f t="shared" ref="BH3" si="13">IF(ISERROR(BB3*BF3),"",BB3*BF3)</f>
        <v/>
      </c>
    </row>
    <row r="4" spans="1:60">
      <c r="AZ4" s="9"/>
      <c r="BA4" s="7"/>
      <c r="BC4" s="7"/>
      <c r="BF4" s="8"/>
      <c r="BH4" s="7">
        <f>SUM(BH2:BH3)</f>
        <v>0</v>
      </c>
    </row>
    <row r="6" spans="1:60">
      <c r="J6" s="4" t="s">
        <v>70</v>
      </c>
    </row>
    <row r="10" spans="1:60" ht="15" customHeight="1"/>
    <row r="11" spans="1:60" ht="15" customHeight="1"/>
  </sheetData>
  <sheetProtection insertRows="0" deleteRows="0" sort="0"/>
  <protectedRanges>
    <protectedRange sqref="P5:BB249 BC2:BD4 AX2:BA4 BF2:BF4 A2:I249 J14:J249 L2:N249 J2:J12 P2:AT4" name="Range1"/>
    <protectedRange sqref="AW2:AW3" name="Range1_1"/>
    <protectedRange sqref="K2:K249" name="Range1_2"/>
    <protectedRange sqref="BE2:BE244" name="Range1_3"/>
    <protectedRange sqref="O2:O244" name="Range1_4"/>
  </protectedRanges>
  <phoneticPr fontId="11" type="noConversion"/>
  <dataValidations count="5">
    <dataValidation type="list" allowBlank="1" showInputMessage="1" showErrorMessage="1" sqref="D2:D3">
      <formula1>#REF!</formula1>
    </dataValidation>
    <dataValidation type="list" allowBlank="1" showInputMessage="1" showErrorMessage="1" sqref="X2:X3">
      <formula1>#REF!</formula1>
    </dataValidation>
    <dataValidation type="list" allowBlank="1" showInputMessage="1" showErrorMessage="1" sqref="R2:R3">
      <formula1>#REF!</formula1>
    </dataValidation>
    <dataValidation type="list" allowBlank="1" showInputMessage="1" showErrorMessage="1" sqref="E2:E3">
      <formula1>#REF!</formula1>
    </dataValidation>
    <dataValidation type="list" allowBlank="1" showInputMessage="1" showErrorMessage="1" sqref="F2:F3">
      <formula1>#REF!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2026-03-25T02:16:47Z</dcterms:modified>
</cp:coreProperties>
</file>