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EBC7CD4-51B3-4118-92DF-39C2E7D395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ellBuyer">#REF!</definedName>
    <definedName name="cellBuyerID">[8]Settings!$B$5</definedName>
    <definedName name="cellBuyerName">[8]Settings!$B$4</definedName>
    <definedName name="cellDept">#REF!</definedName>
    <definedName name="cellDeptDescription">#REF!</definedName>
    <definedName name="cellEDIIndicator">#REF!</definedName>
    <definedName name="cellEvent">#REF!</definedName>
    <definedName name="cellFY">#REF!</definedName>
    <definedName name="cellIncludeOnOrder">#REF!</definedName>
    <definedName name="cellLocType">#REF!</definedName>
    <definedName name="cellMonth">#REF!</definedName>
    <definedName name="cellOrderType">#REF!</definedName>
    <definedName name="cellPOFamilyID">#REF!</definedName>
    <definedName name="cellPONumber">#REF!</definedName>
    <definedName name="cellPostDate">#REF!</definedName>
    <definedName name="cellPostDescription">#REF!</definedName>
    <definedName name="cellPOType">#REF!</definedName>
    <definedName name="cellPreMarkInd">#REF!</definedName>
    <definedName name="cellPreTicketed">#REF!</definedName>
    <definedName name="cellProcessType">#REF!</definedName>
    <definedName name="cellSeason">#REF!</definedName>
    <definedName name="cellShip2WH">#REF!</definedName>
    <definedName name="cellSNADate">#REF!</definedName>
    <definedName name="cellSNBDate">#REF!</definedName>
    <definedName name="cellVendorName">#REF!</definedName>
    <definedName name="cellVendorNum">#REF!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STJ">#REF!</definedName>
    <definedName name="COSTK">#REF!</definedName>
    <definedName name="COSTL">#REF!</definedName>
    <definedName name="COSTM">#REF!</definedName>
    <definedName name="COSTN">#REF!</definedName>
    <definedName name="COSTO">#REF!</definedName>
    <definedName name="COSTP">#REF!</definedName>
    <definedName name="COSTQ">#REF!</definedName>
    <definedName name="COSTR">#REF!</definedName>
    <definedName name="COSTS">#REF!</definedName>
    <definedName name="COSTT">#REF!</definedName>
    <definedName name="COSTU">#REF!</definedName>
    <definedName name="COSTV">#REF!</definedName>
    <definedName name="COSTW">#REF!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LETECLUSTERING">#REF!</definedName>
    <definedName name="DELETEITEMCOUNT">#REF!</definedName>
    <definedName name="DELETEITEMDETAIL">#REF!</definedName>
    <definedName name="DELETEMAININPUT">#REF!,#REF!,#REF!,#REF!,#REF!,#REF!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[13]LIST!$E$2:$E$7</definedName>
    <definedName name="Feature1_Range">[4]Mapping!$AG$2:$AG$25</definedName>
    <definedName name="Feature10_Range">[14]Mapping!$AP$2:$AP$17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[14]Mapping!$AM$2:$AM$21</definedName>
    <definedName name="Feature8_Range">[14]Mapping!$AN$2:$AN$9</definedName>
    <definedName name="Feature9_Range">[14]Mapping!$AO$2:$AO$5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MUJ">#REF!</definedName>
    <definedName name="IMUK">#REF!</definedName>
    <definedName name="IMUL">#REF!</definedName>
    <definedName name="IMUM">#REF!</definedName>
    <definedName name="IMUN">#REF!</definedName>
    <definedName name="IMUO">#REF!</definedName>
    <definedName name="IMUP">#REF!</definedName>
    <definedName name="IMUQ">#REF!</definedName>
    <definedName name="IMUR">#REF!</definedName>
    <definedName name="IMUS">#REF!</definedName>
    <definedName name="IMUT">#REF!</definedName>
    <definedName name="IMUU">#REF!</definedName>
    <definedName name="IMUV">#REF!</definedName>
    <definedName name="IMUW">#REF!</definedName>
    <definedName name="INITIALBUY">[13]LIST!$G$2:$G$7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[13]LIST!$C$2:$C$7</definedName>
    <definedName name="Lighting_or_Candleholders">#REF!</definedName>
    <definedName name="LOCALIZATION__PRICEPOINT">'[9]x-Lists'!$Z$2:$Z$4</definedName>
    <definedName name="LocJ">#REF!</definedName>
    <definedName name="LocK">#REF!</definedName>
    <definedName name="LocL">#REF!</definedName>
    <definedName name="LocM">#REF!</definedName>
    <definedName name="LocN">#REF!</definedName>
    <definedName name="LocO">#REF!</definedName>
    <definedName name="LocP">#REF!</definedName>
    <definedName name="LocQ">#REF!</definedName>
    <definedName name="LocR">#REF!</definedName>
    <definedName name="LocS">#REF!</definedName>
    <definedName name="LocT">#REF!</definedName>
    <definedName name="loctype">'[2]other data'!$BN$2:$BN$6</definedName>
    <definedName name="LocU">#REF!</definedName>
    <definedName name="LocV">#REF!</definedName>
    <definedName name="LocW">#REF!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[15]a!$A$10:$B$35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[13]LIST!$B$2:$B$6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[16]Q1!$C$38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J">#REF!</definedName>
    <definedName name="RETAILK">#REF!</definedName>
    <definedName name="RETAILL">#REF!</definedName>
    <definedName name="RETAILM">#REF!</definedName>
    <definedName name="RETAILN">#REF!</definedName>
    <definedName name="RETAILO">#REF!</definedName>
    <definedName name="RETAILP">#REF!</definedName>
    <definedName name="retailPR_O_YN_Range">[4]Mapping!$AT$2:$AT$3</definedName>
    <definedName name="RETAILQ">#REF!</definedName>
    <definedName name="RETAILR">#REF!</definedName>
    <definedName name="RETAILS">#REF!</definedName>
    <definedName name="RETAILT">#REF!</definedName>
    <definedName name="RETAILU">#REF!</definedName>
    <definedName name="retailUS_O_YN_Range">[4]Mapping!$AP$2:$AP$3</definedName>
    <definedName name="RETAILV">#REF!</definedName>
    <definedName name="RETAILW">#REF!</definedName>
    <definedName name="rngCustomCols">#REF!</definedName>
    <definedName name="rngRetailPrice">#REF!</definedName>
    <definedName name="rngSortRange">#REF!</definedName>
    <definedName name="RoutingDesc">'[10]DOMESTIC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'[9]x-Lists'!$AR$2:$AR$23</definedName>
    <definedName name="UDA3A">'[2]other data'!$AY$2:$AY$4</definedName>
    <definedName name="UDA3B">'[2]other data'!$AZ$2:$AZ$6</definedName>
    <definedName name="UNIT">[7]Sheet1!$EF$2:$EF$3</definedName>
    <definedName name="UNITSJ">#REF!</definedName>
    <definedName name="UNITSK">#REF!</definedName>
    <definedName name="UNITSL">#REF!</definedName>
    <definedName name="UNITSM">#REF!</definedName>
    <definedName name="UNITSN">#REF!</definedName>
    <definedName name="UNITSO">#REF!</definedName>
    <definedName name="UNITSP">#REF!</definedName>
    <definedName name="UNITSQ">#REF!</definedName>
    <definedName name="UNITSR">#REF!</definedName>
    <definedName name="UNITSS">#REF!</definedName>
    <definedName name="UNITST">#REF!</definedName>
    <definedName name="UNITSU">#REF!</definedName>
    <definedName name="UNITSV">#REF!</definedName>
    <definedName name="UNITSW">#REF!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" i="8" l="1"/>
  <c r="AH4" i="8"/>
  <c r="AH5" i="8"/>
  <c r="AH2" i="8"/>
  <c r="BB3" i="8" l="1"/>
  <c r="BB4" i="8"/>
  <c r="BB5" i="8"/>
  <c r="BB2" i="8"/>
  <c r="BE5" i="8"/>
  <c r="AV5" i="8"/>
  <c r="AS5" i="8"/>
  <c r="AP5" i="8"/>
  <c r="AN5" i="8"/>
  <c r="AL5" i="8"/>
  <c r="AI5" i="8"/>
  <c r="AC5" i="8"/>
  <c r="AD5" i="8" s="1"/>
  <c r="AF5" i="8" s="1"/>
  <c r="BE4" i="8"/>
  <c r="AV4" i="8"/>
  <c r="AS4" i="8"/>
  <c r="AP4" i="8"/>
  <c r="AN4" i="8"/>
  <c r="AL4" i="8"/>
  <c r="AI4" i="8"/>
  <c r="AC4" i="8"/>
  <c r="AD4" i="8" s="1"/>
  <c r="AF4" i="8" s="1"/>
  <c r="BE3" i="8"/>
  <c r="AV3" i="8"/>
  <c r="AS3" i="8"/>
  <c r="AP3" i="8"/>
  <c r="AN3" i="8"/>
  <c r="AL3" i="8"/>
  <c r="AI3" i="8"/>
  <c r="AC3" i="8"/>
  <c r="AD3" i="8" s="1"/>
  <c r="AF3" i="8" s="1"/>
  <c r="BE2" i="8"/>
  <c r="AV2" i="8"/>
  <c r="AS2" i="8"/>
  <c r="AP2" i="8"/>
  <c r="AN2" i="8"/>
  <c r="AL2" i="8"/>
  <c r="AI2" i="8"/>
  <c r="AC2" i="8"/>
  <c r="AD2" i="8" s="1"/>
  <c r="AF2" i="8" s="1"/>
  <c r="AJ4" i="8" l="1"/>
  <c r="AW2" i="8"/>
  <c r="AJ3" i="8"/>
  <c r="AJ5" i="8"/>
  <c r="AW5" i="8"/>
  <c r="AW4" i="8"/>
  <c r="AW3" i="8"/>
  <c r="AJ2" i="8"/>
  <c r="AX4" i="8" l="1"/>
  <c r="AY4" i="8" s="1"/>
  <c r="BD4" i="8" s="1"/>
  <c r="AX3" i="8"/>
  <c r="AY3" i="8" s="1"/>
  <c r="BD3" i="8" s="1"/>
  <c r="AX2" i="8"/>
  <c r="AY2" i="8" s="1"/>
  <c r="BD2" i="8" s="1"/>
  <c r="AX5" i="8"/>
  <c r="AY5" i="8" s="1"/>
  <c r="BD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478E3E66-4792-4EE4-B704-39075AE1BBBB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51DC2FDA-839F-421B-9F8F-3FE69F25EB0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7D18D5D4-D562-4FA5-82B8-FA663EB44749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E5F08BD1-2994-46B9-B7DE-37D392F0AAA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438F2F4C-DADF-4D52-8E9C-0EE76444F67D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B4A1DAC6-D0CA-4E5E-BF63-C3CEB2DF5C8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64D80515-8660-49EE-840E-67AED0D87C67}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 xr:uid="{FD14D178-61AC-45C9-9E8A-C41741F15B03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 xr:uid="{3C007723-DFB6-4E1E-A509-B4AFAD5961F3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 xr:uid="{FA1DBF95-EBC6-44C9-B7CD-DAA5F54EBFDE}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 xr:uid="{4521745A-17CF-4637-968A-1ED9FD89DF6D}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 xr:uid="{5824991B-1B5A-470D-BF6B-621A217785C1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 xr:uid="{BA67C323-3104-4F2C-9D1B-CBCAFAF33299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8D8FAF86-4DB3-4399-AED5-5C9C5649FBF9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B1" authorId="0" shapeId="0" xr:uid="{E79FB07C-F420-43C7-B771-CA3DDB51C97D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D1" authorId="0" shapeId="0" xr:uid="{EBFB72F6-4E31-4829-B4D3-583149CB694F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B9FE1101-5000-4ECD-B76D-64AA6FFF36CA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<sst xmlns="http://schemas.openxmlformats.org/spreadsheetml/2006/main" count="109" uniqueCount="79">
  <si>
    <t>Brand</t>
  </si>
  <si>
    <t>Package Type</t>
  </si>
  <si>
    <t>Licensor</t>
  </si>
  <si>
    <t>Normal</t>
  </si>
  <si>
    <t>THROW</t>
  </si>
  <si>
    <t>Harbor Home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</si>
  <si>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</si>
  <si>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</si>
  <si>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</si>
  <si>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</si>
  <si>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</si>
  <si>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</si>
  <si>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</si>
  <si>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</si>
  <si>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</si>
  <si>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</si>
  <si>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</si>
  <si>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</si>
  <si>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</si>
  <si>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</si>
  <si>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</si>
  <si>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</si>
  <si>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</si>
  <si>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</si>
  <si>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</si>
  <si>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</si>
  <si>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</si>
  <si>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</si>
  <si>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</si>
  <si>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</si>
  <si>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</si>
  <si>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</si>
  <si>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</si>
  <si>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</si>
  <si>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</si>
  <si>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</si>
  <si>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</si>
  <si>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</si>
  <si>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</si>
  <si>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</si>
  <si>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</si>
  <si>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</si>
  <si>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</si>
  <si>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</si>
  <si>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</si>
  <si>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</si>
  <si>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</si>
  <si>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</si>
  <si>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</si>
  <si>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</si>
  <si>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</si>
  <si>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</si>
  <si>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Total Quantity</t>
  </si>
  <si>
    <t>Total Cost</t>
  </si>
  <si>
    <t>Total Sales</t>
  </si>
  <si>
    <t>Product Category</t>
  </si>
  <si>
    <t>Description-Short</t>
  </si>
  <si>
    <t>Unit of Measure</t>
  </si>
  <si>
    <t>Retail Markup %</t>
  </si>
  <si>
    <t>Material-Short</t>
  </si>
  <si>
    <t>GITD throw</t>
  </si>
  <si>
    <t>GITD THW</t>
  </si>
  <si>
    <t>100% polyester knitted plush</t>
  </si>
  <si>
    <t>50x70"</t>
  </si>
  <si>
    <t>multi</t>
  </si>
  <si>
    <t>piece</t>
  </si>
  <si>
    <t>6301.40.0020</t>
  </si>
  <si>
    <t>6301.40.0021</t>
  </si>
  <si>
    <t>6301.40.0022</t>
  </si>
  <si>
    <t>6301.40.0023</t>
  </si>
  <si>
    <t>Harbor Home Batty Ghosts Glow in the Dark Throw</t>
  </si>
  <si>
    <t>Harbor Home Jack O Lantern Toss Glow in the Dark Throw</t>
  </si>
  <si>
    <t>Harbor Home Pumpkin Cats Glow in the Dark Throw</t>
  </si>
  <si>
    <t>Harbor Home Midnight Hour Glow in the Dark Throw</t>
  </si>
  <si>
    <t>350gsm GITD back printed plush, 1" folded edges; Packaging: ribbon insert</t>
  </si>
  <si>
    <t>NX50-737</t>
    <phoneticPr fontId="13" type="noConversion"/>
  </si>
  <si>
    <t>NX50-738</t>
  </si>
  <si>
    <t>NX50-739</t>
  </si>
  <si>
    <t>NX50-740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</si>
</sst>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&quot;$&quot;#,##0.00"/>
    <numFmt numFmtId="181" formatCode="[$¥-478]#,##0.00"/>
    <numFmt numFmtId="182" formatCode="0.0"/>
    <numFmt numFmtId="183" formatCode="0.000"/>
    <numFmt numFmtId="194" formatCode="[$$-409]#,##0.00;\-[$$-409]#,##0.00"/>
  </numFmts>
  <fonts count="1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indexed="8"/>
      <name val="宋体"/>
      <family val="3"/>
      <charset val="134"/>
    </font>
    <font>
      <sz val="11"/>
      <color rgb="FF0000FF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0" fillId="0" borderId="0"/>
    <xf numFmtId="178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11" fillId="0" borderId="0">
      <alignment vertical="center"/>
    </xf>
    <xf numFmtId="194" fontId="3" fillId="0" borderId="0" applyProtection="0"/>
    <xf numFmtId="0" fontId="3" fillId="0" borderId="0"/>
    <xf numFmtId="0" fontId="9" fillId="0" borderId="0"/>
    <xf numFmtId="178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9" fontId="9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80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80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81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80" fontId="7" fillId="3" borderId="1" xfId="1" applyNumberFormat="1" applyFont="1" applyFill="1" applyBorder="1" applyAlignment="1">
      <alignment wrapText="1"/>
    </xf>
    <xf numFmtId="180" fontId="1" fillId="6" borderId="2" xfId="0" applyNumberFormat="1" applyFont="1" applyFill="1" applyBorder="1" applyAlignment="1">
      <alignment horizontal="center" wrapText="1"/>
    </xf>
    <xf numFmtId="180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80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80" fontId="7" fillId="5" borderId="1" xfId="1" applyNumberFormat="1" applyFont="1" applyFill="1" applyBorder="1" applyAlignment="1">
      <alignment wrapText="1"/>
    </xf>
    <xf numFmtId="180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180" fontId="8" fillId="7" borderId="1" xfId="1" applyNumberFormat="1" applyFont="1" applyFill="1" applyBorder="1" applyAlignment="1">
      <alignment wrapText="1"/>
    </xf>
    <xf numFmtId="180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0" fontId="0" fillId="2" borderId="1" xfId="5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80" fontId="0" fillId="2" borderId="3" xfId="0" applyNumberFormat="1" applyFill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2" fontId="0" fillId="0" borderId="0" xfId="0" applyNumberFormat="1" applyAlignment="1">
      <alignment wrapText="1"/>
    </xf>
    <xf numFmtId="182" fontId="1" fillId="0" borderId="1" xfId="0" applyNumberFormat="1" applyFont="1" applyBorder="1" applyAlignment="1">
      <alignment horizontal="center" wrapText="1"/>
    </xf>
    <xf numFmtId="182" fontId="0" fillId="0" borderId="1" xfId="0" applyNumberFormat="1" applyBorder="1" applyAlignment="1">
      <alignment wrapText="1"/>
    </xf>
    <xf numFmtId="183" fontId="0" fillId="0" borderId="0" xfId="0" applyNumberFormat="1" applyAlignment="1">
      <alignment wrapText="1"/>
    </xf>
    <xf numFmtId="183" fontId="7" fillId="0" borderId="1" xfId="1" applyNumberFormat="1" applyFont="1" applyBorder="1" applyAlignment="1">
      <alignment wrapText="1"/>
    </xf>
    <xf numFmtId="183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5" fillId="0" borderId="1" xfId="0" applyFont="1" applyBorder="1" applyAlignment="1">
      <alignment wrapText="1"/>
    </xf>
    <xf numFmtId="10" fontId="5" fillId="0" borderId="1" xfId="0" applyNumberFormat="1" applyFont="1" applyBorder="1" applyAlignment="1">
      <alignment wrapText="1"/>
    </xf>
    <xf numFmtId="180" fontId="5" fillId="0" borderId="1" xfId="0" applyNumberFormat="1" applyFont="1" applyBorder="1" applyAlignment="1">
      <alignment wrapText="1"/>
    </xf>
    <xf numFmtId="182" fontId="12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180" fontId="12" fillId="0" borderId="2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5" borderId="4" xfId="0" applyFont="1" applyFill="1" applyBorder="1"/>
  </cellXfs>
  <cellStyles count="19">
    <cellStyle name="Comma 2" xfId="11" xr:uid="{18229D3B-7BD0-435F-B258-01E826642889}"/>
    <cellStyle name="Comma 3" xfId="18" xr:uid="{F64DDD98-B836-4321-85AB-2762D32FFEF1}"/>
    <cellStyle name="Currency 2" xfId="5" xr:uid="{2FAF1D55-D6CB-42D0-8B51-42EB00C03301}"/>
    <cellStyle name="Currency 3" xfId="9" xr:uid="{15BCEF09-B3E8-4B52-BAB7-E2ACB4160100}"/>
    <cellStyle name="Currency 4" xfId="16" xr:uid="{05BB2143-BC9D-4643-9A99-50FFA19ACA4E}"/>
    <cellStyle name="Normal 2" xfId="4" xr:uid="{48B94C46-0AEB-498B-8577-219C43D37EB5}"/>
    <cellStyle name="Normal 2 18 2" xfId="1" xr:uid="{1BA08453-9F65-454B-A4A0-7177E70831F2}"/>
    <cellStyle name="Normal 2 2" xfId="8" xr:uid="{A05BD6AD-F19F-4D05-91C1-A31B9DCC0273}"/>
    <cellStyle name="Normal 2 3" xfId="15" xr:uid="{708B65EC-8696-4803-AFB6-5C44F9D1814C}"/>
    <cellStyle name="Normal 27 5 3" xfId="12" xr:uid="{39DBDA6E-C28F-4819-B551-218E377B9985}"/>
    <cellStyle name="Normal 3" xfId="7" xr:uid="{308FBD49-B2C2-4869-8FBA-FF8731BDAFB3}"/>
    <cellStyle name="Normal_CCD-HSN  1.14.11" xfId="13" xr:uid="{FA106299-B4DD-48DA-9E98-56447DCDD738}"/>
    <cellStyle name="Percent 2" xfId="6" xr:uid="{E70589B9-27E6-48C2-9E75-E5CCCEF28152}"/>
    <cellStyle name="Percent 3" xfId="10" xr:uid="{B2FA17F4-F980-4522-AE40-692055D3FE80}"/>
    <cellStyle name="Percent 4" xfId="17" xr:uid="{6837E256-CADD-4124-91D6-F1A72F51A341}"/>
    <cellStyle name="Style 1" xfId="3" xr:uid="{F4609D05-B161-47A5-8040-F8D4BA086F06}"/>
    <cellStyle name="常规" xfId="0" builtinId="0"/>
    <cellStyle name="样式 1 2" xfId="2" xr:uid="{DC9B73B6-A1E9-48DB-83A0-64D6E1D16DDF}"/>
    <cellStyle name="样式 1 2 3 3" xfId="14" xr:uid="{C6EEC9E8-ADB4-4AAD-8EBE-4BC1FC636F39}"/>
  </cellStyles>
  <dxfs count="18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auto="1"/>
      </font>
      <fill>
        <patternFill patternType="solid">
          <fgColor theme="4"/>
          <bgColor theme="4" tint="0.79998168889431442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auto="1"/>
      </font>
      <fill>
        <patternFill patternType="solid">
          <fgColor theme="4"/>
          <bgColor theme="4" tint="0.79998168889431442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MyTableStyleLightBlue" pivot="0" count="9" xr9:uid="{6D8D3A8F-2C23-4CE0-8325-9D3248F18A74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secondRowStripe" dxfId="11"/>
      <tableStyleElement type="firstColumnStripe" dxfId="10"/>
      <tableStyleElement type="secondColumnStripe" dxfId="9"/>
    </tableStyle>
    <tableStyle name="MyTableStyleLightBlue 2" pivot="0" count="9" xr9:uid="{008D0108-7910-41EC-8DDE-04AC1D4282B1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Working%20Documents\JLA\BBB\BBB%20Robert%20Allen\RA%20Fall2010%20BBB%20Order\Anatole\BBB%20ANATOLE%20SET-UP%20ROBERT%20ALLEN%20FINAL%204.29.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728BBD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de_M\Code_MG1\E4%20DOMESTICS\E4\26.%20E4%20Posting%20File\2025%20order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CATS INTERNAL USE"/>
      <sheetName val="DOMESTIC Worksheet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ting"/>
      <sheetName val="Orders"/>
      <sheetName val="Cache"/>
      <sheetName val="Totals"/>
      <sheetName val="LocSpecific"/>
      <sheetName val="Setting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3">
          <cell r="B3">
            <v>2025</v>
          </cell>
        </row>
        <row r="4">
          <cell r="B4" t="str">
            <v>Karrie LaBeau</v>
          </cell>
        </row>
        <row r="5">
          <cell r="B5">
            <v>160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6B09-A1E3-4C23-9A7B-1FA2B7BEFF5E}">
  <dimension ref="A1:BE5"/>
  <sheetViews>
    <sheetView tabSelected="1" zoomScale="99" zoomScaleNormal="99" workbookViewId="0">
      <selection activeCell="G14" sqref="G14"/>
    </sheetView>
  </sheetViews>
  <sheetFormatPr defaultColWidth="9.140625" defaultRowHeight="15" x14ac:dyDescent="0.2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85546875" style="3" customWidth="1"/>
    <col min="6" max="6" width="11.28515625" style="3" customWidth="1"/>
    <col min="7" max="7" width="9.140625" style="3" customWidth="1"/>
    <col min="8" max="9" width="7.42578125" style="3" customWidth="1"/>
    <col min="10" max="10" width="23" style="3" customWidth="1"/>
    <col min="11" max="11" width="9.85546875" style="49" customWidth="1"/>
    <col min="12" max="12" width="7" style="3" customWidth="1"/>
    <col min="13" max="14" width="6.140625" style="3" customWidth="1"/>
    <col min="15" max="15" width="6.85546875" style="3" customWidth="1"/>
    <col min="16" max="17" width="8.8554687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3" customWidth="1"/>
    <col min="25" max="25" width="8.7109375" style="43" customWidth="1"/>
    <col min="26" max="26" width="7.140625" style="43" customWidth="1"/>
    <col min="27" max="27" width="9" style="5" customWidth="1"/>
    <col min="28" max="28" width="6.28515625" style="7" customWidth="1"/>
    <col min="29" max="29" width="10" style="46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8.42578125" style="6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3" width="9.5703125" style="3" customWidth="1"/>
    <col min="44" max="44" width="9.5703125" style="8" customWidth="1"/>
    <col min="45" max="45" width="10" style="6" customWidth="1"/>
    <col min="46" max="46" width="7.5703125" style="6" customWidth="1"/>
    <col min="47" max="47" width="8.140625" style="8" customWidth="1"/>
    <col min="48" max="48" width="7.140625" style="8" customWidth="1"/>
    <col min="49" max="49" width="7.85546875" style="6" customWidth="1"/>
    <col min="50" max="50" width="9.5703125" style="6" customWidth="1"/>
    <col min="51" max="51" width="7.7109375" style="6" customWidth="1"/>
    <col min="52" max="52" width="8.140625" style="6" customWidth="1"/>
    <col min="53" max="53" width="9.140625" style="3" customWidth="1"/>
    <col min="54" max="55" width="9.140625" style="3"/>
    <col min="56" max="56" width="9.140625" style="6"/>
    <col min="57" max="57" width="10.28515625" style="6" bestFit="1" customWidth="1"/>
    <col min="58" max="16384" width="9.140625" style="3"/>
  </cols>
  <sheetData>
    <row r="1" spans="1:57" ht="68.099999999999994" customHeight="1" x14ac:dyDescent="0.25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55</v>
      </c>
      <c r="G1" s="41" t="s">
        <v>9</v>
      </c>
      <c r="H1" s="12" t="s">
        <v>10</v>
      </c>
      <c r="I1" s="40" t="s">
        <v>56</v>
      </c>
      <c r="J1" s="12" t="s">
        <v>11</v>
      </c>
      <c r="K1" s="40" t="s">
        <v>59</v>
      </c>
      <c r="L1" s="12" t="s">
        <v>12</v>
      </c>
      <c r="M1" s="12" t="s">
        <v>13</v>
      </c>
      <c r="N1" s="41" t="s">
        <v>14</v>
      </c>
      <c r="O1" s="41" t="s">
        <v>15</v>
      </c>
      <c r="P1" s="41" t="s">
        <v>16</v>
      </c>
      <c r="Q1" s="40" t="s">
        <v>57</v>
      </c>
      <c r="R1" s="14" t="s">
        <v>17</v>
      </c>
      <c r="S1" s="15" t="s">
        <v>18</v>
      </c>
      <c r="T1" s="16" t="s">
        <v>19</v>
      </c>
      <c r="U1" s="17" t="s">
        <v>20</v>
      </c>
      <c r="V1" s="18" t="s">
        <v>21</v>
      </c>
      <c r="W1" s="19" t="s">
        <v>1</v>
      </c>
      <c r="X1" s="44" t="s">
        <v>22</v>
      </c>
      <c r="Y1" s="44" t="s">
        <v>23</v>
      </c>
      <c r="Z1" s="44" t="s">
        <v>24</v>
      </c>
      <c r="AA1" s="20" t="s">
        <v>25</v>
      </c>
      <c r="AB1" s="21" t="s">
        <v>26</v>
      </c>
      <c r="AC1" s="47" t="s">
        <v>27</v>
      </c>
      <c r="AD1" s="22" t="s">
        <v>28</v>
      </c>
      <c r="AE1" s="11" t="s">
        <v>29</v>
      </c>
      <c r="AF1" s="23" t="s">
        <v>30</v>
      </c>
      <c r="AG1" s="11" t="s">
        <v>31</v>
      </c>
      <c r="AH1" s="24" t="s">
        <v>32</v>
      </c>
      <c r="AI1" s="25" t="s">
        <v>33</v>
      </c>
      <c r="AJ1" s="23" t="s">
        <v>34</v>
      </c>
      <c r="AK1" s="24" t="s">
        <v>35</v>
      </c>
      <c r="AL1" s="23" t="s">
        <v>36</v>
      </c>
      <c r="AM1" s="24" t="s">
        <v>37</v>
      </c>
      <c r="AN1" s="23" t="s">
        <v>38</v>
      </c>
      <c r="AO1" s="24" t="s">
        <v>39</v>
      </c>
      <c r="AP1" s="23" t="s">
        <v>40</v>
      </c>
      <c r="AQ1" s="19" t="s">
        <v>41</v>
      </c>
      <c r="AR1" s="24" t="s">
        <v>42</v>
      </c>
      <c r="AS1" s="23" t="s">
        <v>43</v>
      </c>
      <c r="AT1" s="19" t="s">
        <v>44</v>
      </c>
      <c r="AU1" s="24" t="s">
        <v>45</v>
      </c>
      <c r="AV1" s="23" t="s">
        <v>46</v>
      </c>
      <c r="AW1" s="23" t="s">
        <v>47</v>
      </c>
      <c r="AX1" s="26" t="s">
        <v>48</v>
      </c>
      <c r="AY1" s="27" t="s">
        <v>49</v>
      </c>
      <c r="AZ1" s="28" t="s">
        <v>50</v>
      </c>
      <c r="BA1" s="29" t="s">
        <v>51</v>
      </c>
      <c r="BB1" s="27" t="s">
        <v>58</v>
      </c>
      <c r="BC1" s="11" t="s">
        <v>52</v>
      </c>
      <c r="BD1" s="23" t="s">
        <v>53</v>
      </c>
      <c r="BE1" s="23" t="s">
        <v>54</v>
      </c>
    </row>
    <row r="2" spans="1:57" ht="65.25" customHeight="1" x14ac:dyDescent="0.25">
      <c r="A2" s="30">
        <v>1</v>
      </c>
      <c r="B2" s="1"/>
      <c r="C2" s="1"/>
      <c r="D2" s="1" t="s">
        <v>5</v>
      </c>
      <c r="E2" s="1"/>
      <c r="F2" s="1" t="s">
        <v>4</v>
      </c>
      <c r="G2" s="1" t="s">
        <v>70</v>
      </c>
      <c r="H2" s="1" t="s">
        <v>60</v>
      </c>
      <c r="I2" s="1" t="s">
        <v>61</v>
      </c>
      <c r="J2" s="57" t="s">
        <v>74</v>
      </c>
      <c r="K2" s="50" t="s">
        <v>62</v>
      </c>
      <c r="L2" s="55" t="s">
        <v>63</v>
      </c>
      <c r="M2" s="1" t="s">
        <v>64</v>
      </c>
      <c r="N2" s="1"/>
      <c r="O2" s="58" t="s">
        <v>75</v>
      </c>
      <c r="P2" s="1"/>
      <c r="Q2" s="1" t="s">
        <v>65</v>
      </c>
      <c r="R2" s="31"/>
      <c r="S2" s="32">
        <v>7.8</v>
      </c>
      <c r="T2" s="33">
        <v>0</v>
      </c>
      <c r="U2" s="56">
        <v>3.92</v>
      </c>
      <c r="V2" s="10"/>
      <c r="W2" s="1" t="s">
        <v>3</v>
      </c>
      <c r="X2" s="45">
        <v>38</v>
      </c>
      <c r="Y2" s="45">
        <v>32</v>
      </c>
      <c r="Z2" s="54">
        <v>34</v>
      </c>
      <c r="AA2" s="32">
        <v>4</v>
      </c>
      <c r="AB2" s="34">
        <v>4</v>
      </c>
      <c r="AC2" s="48">
        <f>IF(X2="","",X2*Y2*Z2/1000000)</f>
        <v>4.1000000000000002E-2</v>
      </c>
      <c r="AD2" s="35">
        <f>IF(AB2="","",65/AC2*AB2)</f>
        <v>6341</v>
      </c>
      <c r="AE2" s="51">
        <v>3300</v>
      </c>
      <c r="AF2" s="36">
        <f>IF(ISERROR(AE2/AD2),"",AE2/AD2)</f>
        <v>0.52</v>
      </c>
      <c r="AG2" s="1" t="s">
        <v>66</v>
      </c>
      <c r="AH2" s="52">
        <f>8.5%+20%</f>
        <v>0.28499999999999998</v>
      </c>
      <c r="AI2" s="36">
        <f>IF(ISERROR(U2*AH2),"",U2*AH2)</f>
        <v>1.1200000000000001</v>
      </c>
      <c r="AJ2" s="36">
        <f t="shared" ref="AJ2:AJ5" si="0">IF(ISERROR(U2+AF2+AI2),"",U2+AF2+AI2)</f>
        <v>5.56</v>
      </c>
      <c r="AK2" s="37">
        <v>0.01</v>
      </c>
      <c r="AL2" s="36">
        <f t="shared" ref="AL2:AL5" si="1">IF(ISERROR(AZ2*AK2),"",AZ2*AK2)</f>
        <v>0.09</v>
      </c>
      <c r="AM2" s="37"/>
      <c r="AN2" s="36">
        <f t="shared" ref="AN2:AN5" si="2">IF(ISERROR(AZ2*AM2),"",AZ2*AM2)</f>
        <v>0</v>
      </c>
      <c r="AO2" s="37">
        <v>0.08</v>
      </c>
      <c r="AP2" s="36">
        <f t="shared" ref="AP2:AP5" si="3">IF(ISERROR(AZ2*AO2),"",AZ2*AO2)</f>
        <v>0.69</v>
      </c>
      <c r="AQ2" s="1"/>
      <c r="AR2" s="37"/>
      <c r="AS2" s="36">
        <f t="shared" ref="AS2:AS5" si="4">IF(ISERROR(AZ2*AR2),"",AZ2*AR2)</f>
        <v>0</v>
      </c>
      <c r="AT2" s="1"/>
      <c r="AU2" s="37"/>
      <c r="AV2" s="38">
        <f t="shared" ref="AV2:AV5" si="5">IF(ISERROR(AZ2*AU2),"",AZ2*AU2)</f>
        <v>0</v>
      </c>
      <c r="AW2" s="36">
        <f>IF(ISERROR(AL2+AN2+AP2+AS2+AV2),"",AL2+AN2+AP2+AS2+AV2)</f>
        <v>0.78</v>
      </c>
      <c r="AX2" s="36">
        <f t="shared" ref="AX2:AX5" si="6">IF(ISERROR(AJ2+AW2),"",AJ2+AW2)</f>
        <v>6.34</v>
      </c>
      <c r="AY2" s="39">
        <f t="shared" ref="AY2:AY5" si="7">IF(ISERROR((AZ2-AX2)/AZ2),"",(AZ2-AX2)/AZ2)</f>
        <v>0.26190000000000002</v>
      </c>
      <c r="AZ2" s="53">
        <v>8.59</v>
      </c>
      <c r="BA2" s="10">
        <v>16.989999999999998</v>
      </c>
      <c r="BB2" s="39">
        <f>IF(ISERROR((BA2-AZ2)/BA2),"",(BA2-AZ2)/BA2)</f>
        <v>0.49440000000000001</v>
      </c>
      <c r="BC2" s="9">
        <v>360</v>
      </c>
      <c r="BD2" s="36">
        <f t="shared" ref="BD2:BD5" si="8">IF(ISERROR(AY2*BC2),"",AX2*BC2)</f>
        <v>2282.4</v>
      </c>
      <c r="BE2" s="36">
        <f>IF(ISERROR(AZ2*BC2),"",AZ2*BC2)</f>
        <v>3092.4</v>
      </c>
    </row>
    <row r="3" spans="1:57" ht="65.25" customHeight="1" x14ac:dyDescent="0.25">
      <c r="A3" s="30">
        <v>2</v>
      </c>
      <c r="B3" s="1"/>
      <c r="C3" s="1"/>
      <c r="D3" s="1" t="s">
        <v>5</v>
      </c>
      <c r="E3" s="1"/>
      <c r="F3" s="1" t="s">
        <v>4</v>
      </c>
      <c r="G3" s="1" t="s">
        <v>71</v>
      </c>
      <c r="H3" s="1" t="s">
        <v>60</v>
      </c>
      <c r="I3" s="1" t="s">
        <v>61</v>
      </c>
      <c r="J3" s="57" t="s">
        <v>74</v>
      </c>
      <c r="K3" s="50" t="s">
        <v>62</v>
      </c>
      <c r="L3" s="55" t="s">
        <v>63</v>
      </c>
      <c r="M3" s="1" t="s">
        <v>64</v>
      </c>
      <c r="N3" s="1"/>
      <c r="O3" s="58" t="s">
        <v>76</v>
      </c>
      <c r="P3" s="1"/>
      <c r="Q3" s="1" t="s">
        <v>65</v>
      </c>
      <c r="R3" s="31"/>
      <c r="S3" s="32">
        <v>7.8</v>
      </c>
      <c r="T3" s="33">
        <v>0</v>
      </c>
      <c r="U3" s="56">
        <v>3.92</v>
      </c>
      <c r="V3" s="10"/>
      <c r="W3" s="1" t="s">
        <v>3</v>
      </c>
      <c r="X3" s="45">
        <v>38</v>
      </c>
      <c r="Y3" s="45">
        <v>32</v>
      </c>
      <c r="Z3" s="54">
        <v>34</v>
      </c>
      <c r="AA3" s="32">
        <v>4</v>
      </c>
      <c r="AB3" s="9">
        <v>4</v>
      </c>
      <c r="AC3" s="48">
        <f t="shared" ref="AC3:AC5" si="9">IF(X3="","",X3*Y3*Z3/1000000)</f>
        <v>4.1000000000000002E-2</v>
      </c>
      <c r="AD3" s="35">
        <f t="shared" ref="AD3:AD5" si="10">IF(AB3="","",65/AC3*AB3)</f>
        <v>6341</v>
      </c>
      <c r="AE3" s="51">
        <v>3300</v>
      </c>
      <c r="AF3" s="36">
        <f t="shared" ref="AF3:AF5" si="11">IF(ISERROR(AE3/AD3),"",AE3/AD3)</f>
        <v>0.52</v>
      </c>
      <c r="AG3" s="1" t="s">
        <v>67</v>
      </c>
      <c r="AH3" s="52">
        <f t="shared" ref="AH3:AH5" si="12">8.5%+20%</f>
        <v>0.28499999999999998</v>
      </c>
      <c r="AI3" s="36">
        <f>IF(ISERROR(U3*AH3),"",U3*AH3)</f>
        <v>1.1200000000000001</v>
      </c>
      <c r="AJ3" s="36">
        <f t="shared" si="0"/>
        <v>5.56</v>
      </c>
      <c r="AK3" s="37">
        <v>0.01</v>
      </c>
      <c r="AL3" s="36">
        <f t="shared" si="1"/>
        <v>0.09</v>
      </c>
      <c r="AM3" s="37"/>
      <c r="AN3" s="36">
        <f t="shared" si="2"/>
        <v>0</v>
      </c>
      <c r="AO3" s="37">
        <v>0.08</v>
      </c>
      <c r="AP3" s="36">
        <f t="shared" si="3"/>
        <v>0.69</v>
      </c>
      <c r="AQ3" s="1"/>
      <c r="AR3" s="37"/>
      <c r="AS3" s="36">
        <f t="shared" si="4"/>
        <v>0</v>
      </c>
      <c r="AT3" s="1"/>
      <c r="AU3" s="37"/>
      <c r="AV3" s="38">
        <f t="shared" si="5"/>
        <v>0</v>
      </c>
      <c r="AW3" s="36">
        <f t="shared" ref="AW3:AW5" si="13">IF(ISERROR(AL3+AN3+AP3+AS3+AV3),"",AL3+AN3+AP3+AS3+AV3)</f>
        <v>0.78</v>
      </c>
      <c r="AX3" s="36">
        <f t="shared" si="6"/>
        <v>6.34</v>
      </c>
      <c r="AY3" s="39">
        <f t="shared" si="7"/>
        <v>0.26190000000000002</v>
      </c>
      <c r="AZ3" s="53">
        <v>8.59</v>
      </c>
      <c r="BA3" s="10">
        <v>16.989999999999998</v>
      </c>
      <c r="BB3" s="39">
        <f t="shared" ref="BB3:BB5" si="14">IF(ISERROR((BA3-AZ3)/BA3),"",(BA3-AZ3)/BA3)</f>
        <v>0.49440000000000001</v>
      </c>
      <c r="BC3" s="9">
        <v>360</v>
      </c>
      <c r="BD3" s="36">
        <f t="shared" si="8"/>
        <v>2282.4</v>
      </c>
      <c r="BE3" s="36">
        <f t="shared" ref="BE3:BE5" si="15">IF(ISERROR(AZ3*BC3),"",AZ3*BC3)</f>
        <v>3092.4</v>
      </c>
    </row>
    <row r="4" spans="1:57" ht="65.25" customHeight="1" x14ac:dyDescent="0.25">
      <c r="A4" s="30">
        <v>3</v>
      </c>
      <c r="B4" s="1"/>
      <c r="C4" s="1"/>
      <c r="D4" s="1" t="s">
        <v>5</v>
      </c>
      <c r="E4" s="1"/>
      <c r="F4" s="1" t="s">
        <v>4</v>
      </c>
      <c r="G4" s="1" t="s">
        <v>72</v>
      </c>
      <c r="H4" s="1" t="s">
        <v>60</v>
      </c>
      <c r="I4" s="1" t="s">
        <v>61</v>
      </c>
      <c r="J4" s="57" t="s">
        <v>74</v>
      </c>
      <c r="K4" s="50" t="s">
        <v>62</v>
      </c>
      <c r="L4" s="55" t="s">
        <v>63</v>
      </c>
      <c r="M4" s="1" t="s">
        <v>64</v>
      </c>
      <c r="N4" s="1"/>
      <c r="O4" s="58" t="s">
        <v>77</v>
      </c>
      <c r="P4" s="1"/>
      <c r="Q4" s="1" t="s">
        <v>65</v>
      </c>
      <c r="R4" s="31"/>
      <c r="S4" s="32">
        <v>7.8</v>
      </c>
      <c r="T4" s="33">
        <v>0</v>
      </c>
      <c r="U4" s="56">
        <v>3.92</v>
      </c>
      <c r="V4" s="10"/>
      <c r="W4" s="1" t="s">
        <v>3</v>
      </c>
      <c r="X4" s="45">
        <v>38</v>
      </c>
      <c r="Y4" s="45">
        <v>32</v>
      </c>
      <c r="Z4" s="54">
        <v>34</v>
      </c>
      <c r="AA4" s="32">
        <v>4</v>
      </c>
      <c r="AB4" s="9">
        <v>4</v>
      </c>
      <c r="AC4" s="48">
        <f t="shared" si="9"/>
        <v>4.1000000000000002E-2</v>
      </c>
      <c r="AD4" s="35">
        <f t="shared" si="10"/>
        <v>6341</v>
      </c>
      <c r="AE4" s="51">
        <v>3300</v>
      </c>
      <c r="AF4" s="36">
        <f t="shared" si="11"/>
        <v>0.52</v>
      </c>
      <c r="AG4" s="1" t="s">
        <v>68</v>
      </c>
      <c r="AH4" s="52">
        <f t="shared" si="12"/>
        <v>0.28499999999999998</v>
      </c>
      <c r="AI4" s="36">
        <f t="shared" ref="AI4:AI5" si="16">IF(ISERROR(U4*AH4),"",U4*AH4)</f>
        <v>1.1200000000000001</v>
      </c>
      <c r="AJ4" s="36">
        <f t="shared" si="0"/>
        <v>5.56</v>
      </c>
      <c r="AK4" s="37">
        <v>0.01</v>
      </c>
      <c r="AL4" s="36">
        <f t="shared" si="1"/>
        <v>0.09</v>
      </c>
      <c r="AM4" s="37"/>
      <c r="AN4" s="36">
        <f t="shared" si="2"/>
        <v>0</v>
      </c>
      <c r="AO4" s="37">
        <v>0.08</v>
      </c>
      <c r="AP4" s="36">
        <f t="shared" si="3"/>
        <v>0.69</v>
      </c>
      <c r="AQ4" s="1"/>
      <c r="AR4" s="37"/>
      <c r="AS4" s="36">
        <f t="shared" si="4"/>
        <v>0</v>
      </c>
      <c r="AT4" s="1"/>
      <c r="AU4" s="37"/>
      <c r="AV4" s="38">
        <f t="shared" si="5"/>
        <v>0</v>
      </c>
      <c r="AW4" s="36">
        <f t="shared" si="13"/>
        <v>0.78</v>
      </c>
      <c r="AX4" s="36">
        <f t="shared" si="6"/>
        <v>6.34</v>
      </c>
      <c r="AY4" s="39">
        <f t="shared" si="7"/>
        <v>0.26190000000000002</v>
      </c>
      <c r="AZ4" s="53">
        <v>8.59</v>
      </c>
      <c r="BA4" s="10">
        <v>16.989999999999998</v>
      </c>
      <c r="BB4" s="39">
        <f t="shared" si="14"/>
        <v>0.49440000000000001</v>
      </c>
      <c r="BC4" s="9">
        <v>360</v>
      </c>
      <c r="BD4" s="36">
        <f t="shared" si="8"/>
        <v>2282.4</v>
      </c>
      <c r="BE4" s="36">
        <f t="shared" si="15"/>
        <v>3092.4</v>
      </c>
    </row>
    <row r="5" spans="1:57" ht="65.25" customHeight="1" x14ac:dyDescent="0.25">
      <c r="A5" s="30">
        <v>4</v>
      </c>
      <c r="B5" s="1"/>
      <c r="C5" s="1"/>
      <c r="D5" s="1" t="s">
        <v>5</v>
      </c>
      <c r="E5" s="1"/>
      <c r="F5" s="1" t="s">
        <v>4</v>
      </c>
      <c r="G5" s="1" t="s">
        <v>73</v>
      </c>
      <c r="H5" s="1" t="s">
        <v>60</v>
      </c>
      <c r="I5" s="1" t="s">
        <v>61</v>
      </c>
      <c r="J5" s="57" t="s">
        <v>74</v>
      </c>
      <c r="K5" s="50" t="s">
        <v>62</v>
      </c>
      <c r="L5" s="55" t="s">
        <v>63</v>
      </c>
      <c r="M5" s="1" t="s">
        <v>64</v>
      </c>
      <c r="N5" s="1"/>
      <c r="O5" s="58" t="s">
        <v>78</v>
      </c>
      <c r="P5" s="1"/>
      <c r="Q5" s="1" t="s">
        <v>65</v>
      </c>
      <c r="R5" s="31"/>
      <c r="S5" s="32">
        <v>7.8</v>
      </c>
      <c r="T5" s="33">
        <v>0</v>
      </c>
      <c r="U5" s="56">
        <v>3.92</v>
      </c>
      <c r="V5" s="10"/>
      <c r="W5" s="1" t="s">
        <v>3</v>
      </c>
      <c r="X5" s="45">
        <v>38</v>
      </c>
      <c r="Y5" s="45">
        <v>32</v>
      </c>
      <c r="Z5" s="54">
        <v>34</v>
      </c>
      <c r="AA5" s="32">
        <v>4</v>
      </c>
      <c r="AB5" s="9">
        <v>4</v>
      </c>
      <c r="AC5" s="48">
        <f t="shared" si="9"/>
        <v>4.1000000000000002E-2</v>
      </c>
      <c r="AD5" s="35">
        <f t="shared" si="10"/>
        <v>6341</v>
      </c>
      <c r="AE5" s="51">
        <v>3300</v>
      </c>
      <c r="AF5" s="36">
        <f t="shared" si="11"/>
        <v>0.52</v>
      </c>
      <c r="AG5" s="1" t="s">
        <v>69</v>
      </c>
      <c r="AH5" s="52">
        <f t="shared" si="12"/>
        <v>0.28499999999999998</v>
      </c>
      <c r="AI5" s="36">
        <f t="shared" si="16"/>
        <v>1.1200000000000001</v>
      </c>
      <c r="AJ5" s="36">
        <f t="shared" si="0"/>
        <v>5.56</v>
      </c>
      <c r="AK5" s="37">
        <v>0.01</v>
      </c>
      <c r="AL5" s="36">
        <f t="shared" si="1"/>
        <v>0.09</v>
      </c>
      <c r="AM5" s="37"/>
      <c r="AN5" s="36">
        <f t="shared" si="2"/>
        <v>0</v>
      </c>
      <c r="AO5" s="37">
        <v>0.08</v>
      </c>
      <c r="AP5" s="36">
        <f t="shared" si="3"/>
        <v>0.69</v>
      </c>
      <c r="AQ5" s="1"/>
      <c r="AR5" s="37"/>
      <c r="AS5" s="36">
        <f t="shared" si="4"/>
        <v>0</v>
      </c>
      <c r="AT5" s="1"/>
      <c r="AU5" s="37"/>
      <c r="AV5" s="38">
        <f t="shared" si="5"/>
        <v>0</v>
      </c>
      <c r="AW5" s="36">
        <f t="shared" si="13"/>
        <v>0.78</v>
      </c>
      <c r="AX5" s="36">
        <f t="shared" si="6"/>
        <v>6.34</v>
      </c>
      <c r="AY5" s="39">
        <f t="shared" si="7"/>
        <v>0.26190000000000002</v>
      </c>
      <c r="AZ5" s="53">
        <v>8.59</v>
      </c>
      <c r="BA5" s="10">
        <v>16.989999999999998</v>
      </c>
      <c r="BB5" s="39">
        <f t="shared" si="14"/>
        <v>0.49440000000000001</v>
      </c>
      <c r="BC5" s="9">
        <v>360</v>
      </c>
      <c r="BD5" s="36">
        <f t="shared" si="8"/>
        <v>2282.4</v>
      </c>
      <c r="BE5" s="36">
        <f t="shared" si="15"/>
        <v>3092.4</v>
      </c>
    </row>
  </sheetData>
  <sheetProtection insertRows="0" deleteRows="0" sort="0"/>
  <protectedRanges>
    <protectedRange sqref="AW2:AY5 BA2:BC5 A2:J5 L2:AT5" name="Range1"/>
    <protectedRange sqref="AV2:AV5" name="Range1_1"/>
    <protectedRange sqref="K2:K5" name="Range1_1_1"/>
  </protectedRanges>
  <phoneticPr fontId="6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079C906-E8A7-4B31-90B2-2724B26BF393}">
          <x14:formula1>
            <xm:f>#REF!</xm:f>
          </x14:formula1>
          <xm:sqref>D2:D5</xm:sqref>
        </x14:dataValidation>
        <x14:dataValidation type="list" allowBlank="1" showInputMessage="1" showErrorMessage="1" xr:uid="{23036B1C-EF94-4149-8917-CD20EA975AD4}">
          <x14:formula1>
            <xm:f>#REF!</xm:f>
          </x14:formula1>
          <xm:sqref>W2:W5</xm:sqref>
        </x14:dataValidation>
        <x14:dataValidation type="list" allowBlank="1" showInputMessage="1" showErrorMessage="1" xr:uid="{601F07CB-2BB6-4FBB-B2DD-209F0466B4F5}">
          <x14:formula1>
            <xm:f>#REF!</xm:f>
          </x14:formula1>
          <xm:sqref>E2:E5</xm:sqref>
        </x14:dataValidation>
        <x14:dataValidation type="list" allowBlank="1" showInputMessage="1" showErrorMessage="1" xr:uid="{975F8755-D97F-4631-B24F-2BA933EACC2B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2026-02-24T02:17:31Z</dcterms:modified>
</cp:coreProperties>
</file>