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F49" i="1" l="1"/>
  <c r="AX49" i="1"/>
  <c r="AU49" i="1"/>
  <c r="AR49" i="1"/>
  <c r="AP49" i="1"/>
  <c r="AN49" i="1"/>
  <c r="AL49" i="1"/>
  <c r="AI49" i="1"/>
  <c r="AD49" i="1"/>
  <c r="AF49" i="1" s="1"/>
  <c r="AJ49" i="1" s="1"/>
  <c r="AB49" i="1"/>
  <c r="BF48" i="1"/>
  <c r="AX48" i="1"/>
  <c r="AU48" i="1"/>
  <c r="AR48" i="1"/>
  <c r="AP48" i="1"/>
  <c r="AN48" i="1"/>
  <c r="AL48" i="1"/>
  <c r="AI48" i="1"/>
  <c r="AB48" i="1"/>
  <c r="AD48" i="1" s="1"/>
  <c r="AF48" i="1" s="1"/>
  <c r="AJ48" i="1" s="1"/>
  <c r="BF47" i="1"/>
  <c r="AX47" i="1"/>
  <c r="AU47" i="1"/>
  <c r="AR47" i="1"/>
  <c r="AP47" i="1"/>
  <c r="AN47" i="1"/>
  <c r="AL47" i="1"/>
  <c r="AI47" i="1"/>
  <c r="AB47" i="1"/>
  <c r="AD47" i="1" s="1"/>
  <c r="AF47" i="1" s="1"/>
  <c r="AJ47" i="1" s="1"/>
  <c r="BF46" i="1"/>
  <c r="AX46" i="1"/>
  <c r="AU46" i="1"/>
  <c r="AR46" i="1"/>
  <c r="AP46" i="1"/>
  <c r="AN46" i="1"/>
  <c r="AL46" i="1"/>
  <c r="AY46" i="1" s="1"/>
  <c r="AZ46" i="1" s="1"/>
  <c r="AI46" i="1"/>
  <c r="AB46" i="1"/>
  <c r="AD46" i="1" s="1"/>
  <c r="AF46" i="1" s="1"/>
  <c r="AJ46" i="1" s="1"/>
  <c r="BF45" i="1"/>
  <c r="AX45" i="1"/>
  <c r="AU45" i="1"/>
  <c r="AR45" i="1"/>
  <c r="AP45" i="1"/>
  <c r="AN45" i="1"/>
  <c r="AL45" i="1"/>
  <c r="AI45" i="1"/>
  <c r="AD45" i="1"/>
  <c r="AF45" i="1" s="1"/>
  <c r="AJ45" i="1" s="1"/>
  <c r="AB45" i="1"/>
  <c r="BF44" i="1"/>
  <c r="AX44" i="1"/>
  <c r="AU44" i="1"/>
  <c r="AR44" i="1"/>
  <c r="AP44" i="1"/>
  <c r="AN44" i="1"/>
  <c r="AL44" i="1"/>
  <c r="AI44" i="1"/>
  <c r="AB44" i="1"/>
  <c r="AD44" i="1" s="1"/>
  <c r="AF44" i="1" s="1"/>
  <c r="AJ44" i="1" s="1"/>
  <c r="BF43" i="1"/>
  <c r="AX43" i="1"/>
  <c r="AU43" i="1"/>
  <c r="AR43" i="1"/>
  <c r="AP43" i="1"/>
  <c r="AN43" i="1"/>
  <c r="AL43" i="1"/>
  <c r="AI43" i="1"/>
  <c r="AB43" i="1"/>
  <c r="AD43" i="1" s="1"/>
  <c r="AF43" i="1" s="1"/>
  <c r="AJ43" i="1" s="1"/>
  <c r="BF42" i="1"/>
  <c r="AX42" i="1"/>
  <c r="AU42" i="1"/>
  <c r="AR42" i="1"/>
  <c r="AP42" i="1"/>
  <c r="AN42" i="1"/>
  <c r="AL42" i="1"/>
  <c r="AY42" i="1" s="1"/>
  <c r="AZ42" i="1" s="1"/>
  <c r="AI42" i="1"/>
  <c r="AB42" i="1"/>
  <c r="AD42" i="1" s="1"/>
  <c r="AF42" i="1" s="1"/>
  <c r="AJ42" i="1" s="1"/>
  <c r="BF41" i="1"/>
  <c r="AX41" i="1"/>
  <c r="AU41" i="1"/>
  <c r="AR41" i="1"/>
  <c r="AP41" i="1"/>
  <c r="AN41" i="1"/>
  <c r="AL41" i="1"/>
  <c r="AI41" i="1"/>
  <c r="AD41" i="1"/>
  <c r="AF41" i="1" s="1"/>
  <c r="AJ41" i="1" s="1"/>
  <c r="AB41" i="1"/>
  <c r="BF40" i="1"/>
  <c r="AX40" i="1"/>
  <c r="AU40" i="1"/>
  <c r="AR40" i="1"/>
  <c r="AP40" i="1"/>
  <c r="AN40" i="1"/>
  <c r="AL40" i="1"/>
  <c r="AI40" i="1"/>
  <c r="AB40" i="1"/>
  <c r="AD40" i="1" s="1"/>
  <c r="AF40" i="1" s="1"/>
  <c r="AJ40" i="1" s="1"/>
  <c r="BF39" i="1"/>
  <c r="AX39" i="1"/>
  <c r="AU39" i="1"/>
  <c r="AR39" i="1"/>
  <c r="AP39" i="1"/>
  <c r="AN39" i="1"/>
  <c r="AL39" i="1"/>
  <c r="AI39" i="1"/>
  <c r="AB39" i="1"/>
  <c r="AD39" i="1" s="1"/>
  <c r="AF39" i="1" s="1"/>
  <c r="AJ39" i="1" s="1"/>
  <c r="BF38" i="1"/>
  <c r="AX38" i="1"/>
  <c r="AU38" i="1"/>
  <c r="AR38" i="1"/>
  <c r="AP38" i="1"/>
  <c r="AN38" i="1"/>
  <c r="AL38" i="1"/>
  <c r="AY38" i="1" s="1"/>
  <c r="AZ38" i="1" s="1"/>
  <c r="AI38" i="1"/>
  <c r="AB38" i="1"/>
  <c r="AD38" i="1" s="1"/>
  <c r="AF38" i="1" s="1"/>
  <c r="AJ38" i="1" s="1"/>
  <c r="BF37" i="1"/>
  <c r="AX37" i="1"/>
  <c r="AU37" i="1"/>
  <c r="AR37" i="1"/>
  <c r="AP37" i="1"/>
  <c r="AN37" i="1"/>
  <c r="AL37" i="1"/>
  <c r="AI37" i="1"/>
  <c r="AD37" i="1"/>
  <c r="AF37" i="1" s="1"/>
  <c r="AJ37" i="1" s="1"/>
  <c r="AB37" i="1"/>
  <c r="BF36" i="1"/>
  <c r="AX36" i="1"/>
  <c r="AU36" i="1"/>
  <c r="AR36" i="1"/>
  <c r="AP36" i="1"/>
  <c r="AN36" i="1"/>
  <c r="AL36" i="1"/>
  <c r="AI36" i="1"/>
  <c r="AB36" i="1"/>
  <c r="AD36" i="1" s="1"/>
  <c r="AF36" i="1" s="1"/>
  <c r="AJ36" i="1" s="1"/>
  <c r="BF35" i="1"/>
  <c r="AX35" i="1"/>
  <c r="AU35" i="1"/>
  <c r="AR35" i="1"/>
  <c r="AP35" i="1"/>
  <c r="AN35" i="1"/>
  <c r="AL35" i="1"/>
  <c r="AI35" i="1"/>
  <c r="AB35" i="1"/>
  <c r="AD35" i="1" s="1"/>
  <c r="AF35" i="1" s="1"/>
  <c r="AJ35" i="1" s="1"/>
  <c r="BF34" i="1"/>
  <c r="AX34" i="1"/>
  <c r="AU34" i="1"/>
  <c r="AR34" i="1"/>
  <c r="AP34" i="1"/>
  <c r="AN34" i="1"/>
  <c r="AL34" i="1"/>
  <c r="AY34" i="1" s="1"/>
  <c r="AZ34" i="1" s="1"/>
  <c r="AI34" i="1"/>
  <c r="AB34" i="1"/>
  <c r="AD34" i="1" s="1"/>
  <c r="AF34" i="1" s="1"/>
  <c r="AJ34" i="1" s="1"/>
  <c r="BF33" i="1"/>
  <c r="AX33" i="1"/>
  <c r="AU33" i="1"/>
  <c r="AR33" i="1"/>
  <c r="AP33" i="1"/>
  <c r="AN33" i="1"/>
  <c r="AL33" i="1"/>
  <c r="AI33" i="1"/>
  <c r="AD33" i="1"/>
  <c r="AF33" i="1" s="1"/>
  <c r="AJ33" i="1" s="1"/>
  <c r="AB33" i="1"/>
  <c r="BF32" i="1"/>
  <c r="AX32" i="1"/>
  <c r="AU32" i="1"/>
  <c r="AR32" i="1"/>
  <c r="AP32" i="1"/>
  <c r="AN32" i="1"/>
  <c r="AL32" i="1"/>
  <c r="AJ32" i="1"/>
  <c r="AI32" i="1"/>
  <c r="AB32" i="1"/>
  <c r="AD32" i="1" s="1"/>
  <c r="AF32" i="1" s="1"/>
  <c r="BF31" i="1"/>
  <c r="AX31" i="1"/>
  <c r="AU31" i="1"/>
  <c r="AR31" i="1"/>
  <c r="AP31" i="1"/>
  <c r="AN31" i="1"/>
  <c r="AL31" i="1"/>
  <c r="AI31" i="1"/>
  <c r="AB31" i="1"/>
  <c r="AD31" i="1" s="1"/>
  <c r="AF31" i="1" s="1"/>
  <c r="AJ31" i="1" s="1"/>
  <c r="BF30" i="1"/>
  <c r="AX30" i="1"/>
  <c r="AU30" i="1"/>
  <c r="AR30" i="1"/>
  <c r="AP30" i="1"/>
  <c r="AN30" i="1"/>
  <c r="AL30" i="1"/>
  <c r="AJ30" i="1"/>
  <c r="AI30" i="1"/>
  <c r="AB30" i="1"/>
  <c r="AD30" i="1" s="1"/>
  <c r="AF30" i="1" s="1"/>
  <c r="BF29" i="1"/>
  <c r="AX29" i="1"/>
  <c r="AU29" i="1"/>
  <c r="AR29" i="1"/>
  <c r="AP29" i="1"/>
  <c r="AN29" i="1"/>
  <c r="AL29" i="1"/>
  <c r="AI29" i="1"/>
  <c r="AF29" i="1"/>
  <c r="AJ29" i="1" s="1"/>
  <c r="AB29" i="1"/>
  <c r="AD29" i="1" s="1"/>
  <c r="BF28" i="1"/>
  <c r="AX28" i="1"/>
  <c r="AU28" i="1"/>
  <c r="AR28" i="1"/>
  <c r="AP28" i="1"/>
  <c r="AN28" i="1"/>
  <c r="AL28" i="1"/>
  <c r="AI28" i="1"/>
  <c r="AD28" i="1"/>
  <c r="AF28" i="1" s="1"/>
  <c r="AJ28" i="1" s="1"/>
  <c r="AB28" i="1"/>
  <c r="BF27" i="1"/>
  <c r="AX27" i="1"/>
  <c r="AU27" i="1"/>
  <c r="AR27" i="1"/>
  <c r="AP27" i="1"/>
  <c r="AN27" i="1"/>
  <c r="AL27" i="1"/>
  <c r="AI27" i="1"/>
  <c r="AB27" i="1"/>
  <c r="AD27" i="1" s="1"/>
  <c r="AF27" i="1" s="1"/>
  <c r="AJ27" i="1" s="1"/>
  <c r="BF26" i="1"/>
  <c r="AX26" i="1"/>
  <c r="AU26" i="1"/>
  <c r="AR26" i="1"/>
  <c r="AP26" i="1"/>
  <c r="AN26" i="1"/>
  <c r="AL26" i="1"/>
  <c r="AJ26" i="1"/>
  <c r="AI26" i="1"/>
  <c r="AB26" i="1"/>
  <c r="AD26" i="1" s="1"/>
  <c r="AF26" i="1" s="1"/>
  <c r="BF25" i="1"/>
  <c r="AX25" i="1"/>
  <c r="AU25" i="1"/>
  <c r="AR25" i="1"/>
  <c r="AP25" i="1"/>
  <c r="AN25" i="1"/>
  <c r="AL25" i="1"/>
  <c r="AI25" i="1"/>
  <c r="AF25" i="1"/>
  <c r="AJ25" i="1" s="1"/>
  <c r="AB25" i="1"/>
  <c r="AD25" i="1" s="1"/>
  <c r="BF24" i="1"/>
  <c r="AX24" i="1"/>
  <c r="AU24" i="1"/>
  <c r="AR24" i="1"/>
  <c r="AP24" i="1"/>
  <c r="AN24" i="1"/>
  <c r="AL24" i="1"/>
  <c r="AI24" i="1"/>
  <c r="AD24" i="1"/>
  <c r="AF24" i="1" s="1"/>
  <c r="AJ24" i="1" s="1"/>
  <c r="AB24" i="1"/>
  <c r="BF23" i="1"/>
  <c r="AX23" i="1"/>
  <c r="AU23" i="1"/>
  <c r="AR23" i="1"/>
  <c r="AP23" i="1"/>
  <c r="AN23" i="1"/>
  <c r="AL23" i="1"/>
  <c r="AI23" i="1"/>
  <c r="AB23" i="1"/>
  <c r="AD23" i="1" s="1"/>
  <c r="AF23" i="1" s="1"/>
  <c r="AJ23" i="1" s="1"/>
  <c r="BF22" i="1"/>
  <c r="AX22" i="1"/>
  <c r="AU22" i="1"/>
  <c r="AR22" i="1"/>
  <c r="AP22" i="1"/>
  <c r="AN22" i="1"/>
  <c r="AL22" i="1"/>
  <c r="AJ22" i="1"/>
  <c r="AI22" i="1"/>
  <c r="AB22" i="1"/>
  <c r="AD22" i="1" s="1"/>
  <c r="AF22" i="1" s="1"/>
  <c r="BF21" i="1"/>
  <c r="AX21" i="1"/>
  <c r="AU21" i="1"/>
  <c r="AR21" i="1"/>
  <c r="AP21" i="1"/>
  <c r="AN21" i="1"/>
  <c r="AL21" i="1"/>
  <c r="AI21" i="1"/>
  <c r="AF21" i="1"/>
  <c r="AJ21" i="1" s="1"/>
  <c r="AB21" i="1"/>
  <c r="AD21" i="1" s="1"/>
  <c r="BF20" i="1"/>
  <c r="AX20" i="1"/>
  <c r="AU20" i="1"/>
  <c r="AR20" i="1"/>
  <c r="AP20" i="1"/>
  <c r="AN20" i="1"/>
  <c r="AL20" i="1"/>
  <c r="AI20" i="1"/>
  <c r="AD20" i="1"/>
  <c r="AF20" i="1" s="1"/>
  <c r="AJ20" i="1" s="1"/>
  <c r="AB20" i="1"/>
  <c r="BF19" i="1"/>
  <c r="AX19" i="1"/>
  <c r="AU19" i="1"/>
  <c r="AR19" i="1"/>
  <c r="AP19" i="1"/>
  <c r="AN19" i="1"/>
  <c r="AL19" i="1"/>
  <c r="AI19" i="1"/>
  <c r="AB19" i="1"/>
  <c r="AD19" i="1" s="1"/>
  <c r="AF19" i="1" s="1"/>
  <c r="AJ19" i="1" s="1"/>
  <c r="BF18" i="1"/>
  <c r="AX18" i="1"/>
  <c r="AU18" i="1"/>
  <c r="AR18" i="1"/>
  <c r="AP18" i="1"/>
  <c r="AN18" i="1"/>
  <c r="AL18" i="1"/>
  <c r="AJ18" i="1"/>
  <c r="AI18" i="1"/>
  <c r="AB18" i="1"/>
  <c r="AD18" i="1" s="1"/>
  <c r="AF18" i="1" s="1"/>
  <c r="BF17" i="1"/>
  <c r="AX17" i="1"/>
  <c r="AU17" i="1"/>
  <c r="AR17" i="1"/>
  <c r="AP17" i="1"/>
  <c r="AN17" i="1"/>
  <c r="AL17" i="1"/>
  <c r="AI17" i="1"/>
  <c r="AF17" i="1"/>
  <c r="AJ17" i="1" s="1"/>
  <c r="AB17" i="1"/>
  <c r="AD17" i="1" s="1"/>
  <c r="BF16" i="1"/>
  <c r="AX16" i="1"/>
  <c r="AU16" i="1"/>
  <c r="AR16" i="1"/>
  <c r="AP16" i="1"/>
  <c r="AN16" i="1"/>
  <c r="AL16" i="1"/>
  <c r="AI16" i="1"/>
  <c r="AD16" i="1"/>
  <c r="AF16" i="1" s="1"/>
  <c r="AJ16" i="1" s="1"/>
  <c r="AB16" i="1"/>
  <c r="BF15" i="1"/>
  <c r="AX15" i="1"/>
  <c r="AU15" i="1"/>
  <c r="AR15" i="1"/>
  <c r="AP15" i="1"/>
  <c r="AN15" i="1"/>
  <c r="AL15" i="1"/>
  <c r="AI15" i="1"/>
  <c r="AB15" i="1"/>
  <c r="AD15" i="1" s="1"/>
  <c r="AF15" i="1" s="1"/>
  <c r="AJ15" i="1" s="1"/>
  <c r="BF14" i="1"/>
  <c r="AX14" i="1"/>
  <c r="AU14" i="1"/>
  <c r="AR14" i="1"/>
  <c r="AP14" i="1"/>
  <c r="AN14" i="1"/>
  <c r="AL14" i="1"/>
  <c r="AJ14" i="1"/>
  <c r="AI14" i="1"/>
  <c r="AB14" i="1"/>
  <c r="AD14" i="1" s="1"/>
  <c r="AF14" i="1" s="1"/>
  <c r="BF13" i="1"/>
  <c r="AX13" i="1"/>
  <c r="AU13" i="1"/>
  <c r="AR13" i="1"/>
  <c r="AP13" i="1"/>
  <c r="AN13" i="1"/>
  <c r="AL13" i="1"/>
  <c r="AI13" i="1"/>
  <c r="AF13" i="1"/>
  <c r="AJ13" i="1" s="1"/>
  <c r="AB13" i="1"/>
  <c r="AD13" i="1" s="1"/>
  <c r="BF12" i="1"/>
  <c r="AX12" i="1"/>
  <c r="AU12" i="1"/>
  <c r="AR12" i="1"/>
  <c r="AP12" i="1"/>
  <c r="AN12" i="1"/>
  <c r="AL12" i="1"/>
  <c r="AI12" i="1"/>
  <c r="AD12" i="1"/>
  <c r="AF12" i="1" s="1"/>
  <c r="AJ12" i="1" s="1"/>
  <c r="AB12" i="1"/>
  <c r="BF11" i="1"/>
  <c r="AX11" i="1"/>
  <c r="AU11" i="1"/>
  <c r="AR11" i="1"/>
  <c r="AP11" i="1"/>
  <c r="AN11" i="1"/>
  <c r="AL11" i="1"/>
  <c r="AI11" i="1"/>
  <c r="AB11" i="1"/>
  <c r="AD11" i="1" s="1"/>
  <c r="AF11" i="1" s="1"/>
  <c r="AJ11" i="1" s="1"/>
  <c r="BF10" i="1"/>
  <c r="AX10" i="1"/>
  <c r="AU10" i="1"/>
  <c r="AR10" i="1"/>
  <c r="AP10" i="1"/>
  <c r="AN10" i="1"/>
  <c r="AL10" i="1"/>
  <c r="AJ10" i="1"/>
  <c r="AI10" i="1"/>
  <c r="AB10" i="1"/>
  <c r="AD10" i="1" s="1"/>
  <c r="AF10" i="1" s="1"/>
  <c r="BF9" i="1"/>
  <c r="AX9" i="1"/>
  <c r="AU9" i="1"/>
  <c r="AR9" i="1"/>
  <c r="AP9" i="1"/>
  <c r="AN9" i="1"/>
  <c r="AL9" i="1"/>
  <c r="AI9" i="1"/>
  <c r="AF9" i="1"/>
  <c r="AJ9" i="1" s="1"/>
  <c r="AB9" i="1"/>
  <c r="AD9" i="1" s="1"/>
  <c r="BF8" i="1"/>
  <c r="AX8" i="1"/>
  <c r="AU8" i="1"/>
  <c r="AR8" i="1"/>
  <c r="AP8" i="1"/>
  <c r="AN8" i="1"/>
  <c r="AL8" i="1"/>
  <c r="AI8" i="1"/>
  <c r="AD8" i="1"/>
  <c r="AF8" i="1" s="1"/>
  <c r="AJ8" i="1" s="1"/>
  <c r="AB8" i="1"/>
  <c r="BF7" i="1"/>
  <c r="AX7" i="1"/>
  <c r="AU7" i="1"/>
  <c r="AR7" i="1"/>
  <c r="AP7" i="1"/>
  <c r="AN7" i="1"/>
  <c r="AL7" i="1"/>
  <c r="AI7" i="1"/>
  <c r="AB7" i="1"/>
  <c r="AD7" i="1" s="1"/>
  <c r="AF7" i="1" s="1"/>
  <c r="AJ7" i="1" s="1"/>
  <c r="BF6" i="1"/>
  <c r="AX6" i="1"/>
  <c r="AU6" i="1"/>
  <c r="AR6" i="1"/>
  <c r="AP6" i="1"/>
  <c r="AN6" i="1"/>
  <c r="AL6" i="1"/>
  <c r="AJ6" i="1"/>
  <c r="AI6" i="1"/>
  <c r="AB6" i="1"/>
  <c r="AD6" i="1" s="1"/>
  <c r="AF6" i="1" s="1"/>
  <c r="BF5" i="1"/>
  <c r="AX5" i="1"/>
  <c r="AU5" i="1"/>
  <c r="AR5" i="1"/>
  <c r="AP5" i="1"/>
  <c r="AN5" i="1"/>
  <c r="AL5" i="1"/>
  <c r="AI5" i="1"/>
  <c r="AF5" i="1"/>
  <c r="AJ5" i="1" s="1"/>
  <c r="AB5" i="1"/>
  <c r="AD5" i="1" s="1"/>
  <c r="BF4" i="1"/>
  <c r="AX4" i="1"/>
  <c r="AU4" i="1"/>
  <c r="AR4" i="1"/>
  <c r="AP4" i="1"/>
  <c r="AN4" i="1"/>
  <c r="AL4" i="1"/>
  <c r="AI4" i="1"/>
  <c r="AD4" i="1"/>
  <c r="AF4" i="1" s="1"/>
  <c r="AJ4" i="1" s="1"/>
  <c r="AB4" i="1"/>
  <c r="BF3" i="1"/>
  <c r="AX3" i="1"/>
  <c r="AU3" i="1"/>
  <c r="AR3" i="1"/>
  <c r="AP3" i="1"/>
  <c r="AN3" i="1"/>
  <c r="AL3" i="1"/>
  <c r="AI3" i="1"/>
  <c r="AB3" i="1"/>
  <c r="AD3" i="1" s="1"/>
  <c r="AF3" i="1" s="1"/>
  <c r="AJ3" i="1" s="1"/>
  <c r="BF2" i="1"/>
  <c r="AX2" i="1"/>
  <c r="AU2" i="1"/>
  <c r="AR2" i="1"/>
  <c r="AP2" i="1"/>
  <c r="AN2" i="1"/>
  <c r="AL2" i="1"/>
  <c r="AJ2" i="1"/>
  <c r="AI2" i="1"/>
  <c r="AB2" i="1"/>
  <c r="AD2" i="1" s="1"/>
  <c r="AF2" i="1" s="1"/>
  <c r="AY3" i="1" l="1"/>
  <c r="AZ3" i="1" s="1"/>
  <c r="AY7" i="1"/>
  <c r="AZ7" i="1" s="1"/>
  <c r="AY11" i="1"/>
  <c r="AZ11" i="1" s="1"/>
  <c r="AY15" i="1"/>
  <c r="AZ15" i="1" s="1"/>
  <c r="AY19" i="1"/>
  <c r="AZ19" i="1" s="1"/>
  <c r="AY23" i="1"/>
  <c r="AZ23" i="1" s="1"/>
  <c r="AY27" i="1"/>
  <c r="AZ27" i="1" s="1"/>
  <c r="AY31" i="1"/>
  <c r="AZ31" i="1" s="1"/>
  <c r="BE34" i="1"/>
  <c r="BA34" i="1"/>
  <c r="BE38" i="1"/>
  <c r="BA38" i="1"/>
  <c r="BE42" i="1"/>
  <c r="BA42" i="1"/>
  <c r="BE46" i="1"/>
  <c r="BA46" i="1"/>
  <c r="AY4" i="1"/>
  <c r="AZ4" i="1" s="1"/>
  <c r="AY8" i="1"/>
  <c r="AZ8" i="1" s="1"/>
  <c r="AY12" i="1"/>
  <c r="AZ12" i="1" s="1"/>
  <c r="AY16" i="1"/>
  <c r="AZ16" i="1" s="1"/>
  <c r="AY20" i="1"/>
  <c r="AZ20" i="1" s="1"/>
  <c r="AY24" i="1"/>
  <c r="AZ24" i="1" s="1"/>
  <c r="AY28" i="1"/>
  <c r="AZ28" i="1" s="1"/>
  <c r="AY35" i="1"/>
  <c r="AZ35" i="1" s="1"/>
  <c r="AY39" i="1"/>
  <c r="AZ39" i="1" s="1"/>
  <c r="AY43" i="1"/>
  <c r="AZ43" i="1" s="1"/>
  <c r="AY47" i="1"/>
  <c r="AZ47" i="1" s="1"/>
  <c r="AY2" i="1"/>
  <c r="AZ2" i="1" s="1"/>
  <c r="AY6" i="1"/>
  <c r="AZ6" i="1" s="1"/>
  <c r="AY10" i="1"/>
  <c r="AZ10" i="1" s="1"/>
  <c r="AY14" i="1"/>
  <c r="AZ14" i="1" s="1"/>
  <c r="AY18" i="1"/>
  <c r="AZ18" i="1" s="1"/>
  <c r="AY22" i="1"/>
  <c r="AZ22" i="1" s="1"/>
  <c r="AY26" i="1"/>
  <c r="AZ26" i="1" s="1"/>
  <c r="AY30" i="1"/>
  <c r="AZ30" i="1" s="1"/>
  <c r="AY32" i="1"/>
  <c r="AZ32" i="1" s="1"/>
  <c r="AY36" i="1"/>
  <c r="AZ36" i="1" s="1"/>
  <c r="AY40" i="1"/>
  <c r="AZ40" i="1" s="1"/>
  <c r="AY44" i="1"/>
  <c r="AZ44" i="1" s="1"/>
  <c r="AY48" i="1"/>
  <c r="AZ48" i="1" s="1"/>
  <c r="AY5" i="1"/>
  <c r="AZ5" i="1" s="1"/>
  <c r="AY9" i="1"/>
  <c r="AZ9" i="1" s="1"/>
  <c r="AY13" i="1"/>
  <c r="AZ13" i="1" s="1"/>
  <c r="AY17" i="1"/>
  <c r="AZ17" i="1" s="1"/>
  <c r="AY21" i="1"/>
  <c r="AZ21" i="1" s="1"/>
  <c r="AY25" i="1"/>
  <c r="AZ25" i="1" s="1"/>
  <c r="AY29" i="1"/>
  <c r="AZ29" i="1" s="1"/>
  <c r="AY33" i="1"/>
  <c r="AZ33" i="1" s="1"/>
  <c r="AY37" i="1"/>
  <c r="AZ37" i="1" s="1"/>
  <c r="AY41" i="1"/>
  <c r="AZ41" i="1" s="1"/>
  <c r="AY45" i="1"/>
  <c r="AZ45" i="1" s="1"/>
  <c r="AY49" i="1"/>
  <c r="AZ49" i="1" s="1"/>
  <c r="BE49" i="1" l="1"/>
  <c r="BA49" i="1"/>
  <c r="BE33" i="1"/>
  <c r="BA33" i="1"/>
  <c r="BE17" i="1"/>
  <c r="BA17" i="1"/>
  <c r="BE48" i="1"/>
  <c r="BA48" i="1"/>
  <c r="BE32" i="1"/>
  <c r="BA32" i="1"/>
  <c r="BE18" i="1"/>
  <c r="BA18" i="1"/>
  <c r="BE2" i="1"/>
  <c r="BA2" i="1"/>
  <c r="BE35" i="1"/>
  <c r="BA35" i="1"/>
  <c r="BA16" i="1"/>
  <c r="BE16" i="1"/>
  <c r="BE31" i="1"/>
  <c r="BA31" i="1"/>
  <c r="BE15" i="1"/>
  <c r="BA15" i="1"/>
  <c r="BE45" i="1"/>
  <c r="BA45" i="1"/>
  <c r="BE29" i="1"/>
  <c r="BA29" i="1"/>
  <c r="BE13" i="1"/>
  <c r="BA13" i="1"/>
  <c r="BE44" i="1"/>
  <c r="BA44" i="1"/>
  <c r="BE30" i="1"/>
  <c r="BA30" i="1"/>
  <c r="BE14" i="1"/>
  <c r="BA14" i="1"/>
  <c r="BE47" i="1"/>
  <c r="BA47" i="1"/>
  <c r="BA28" i="1"/>
  <c r="BE28" i="1"/>
  <c r="BA12" i="1"/>
  <c r="BE12" i="1"/>
  <c r="BE27" i="1"/>
  <c r="BA27" i="1"/>
  <c r="BE11" i="1"/>
  <c r="BA11" i="1"/>
  <c r="BE41" i="1"/>
  <c r="BA41" i="1"/>
  <c r="BE25" i="1"/>
  <c r="BA25" i="1"/>
  <c r="BE9" i="1"/>
  <c r="BA9" i="1"/>
  <c r="BE40" i="1"/>
  <c r="BA40" i="1"/>
  <c r="BE26" i="1"/>
  <c r="BA26" i="1"/>
  <c r="BE10" i="1"/>
  <c r="BA10" i="1"/>
  <c r="BE43" i="1"/>
  <c r="BA43" i="1"/>
  <c r="BA24" i="1"/>
  <c r="BE24" i="1"/>
  <c r="BA8" i="1"/>
  <c r="BE8" i="1"/>
  <c r="BE23" i="1"/>
  <c r="BA23" i="1"/>
  <c r="BE7" i="1"/>
  <c r="BA7" i="1"/>
  <c r="BE37" i="1"/>
  <c r="BA37" i="1"/>
  <c r="BE21" i="1"/>
  <c r="BA21" i="1"/>
  <c r="BE5" i="1"/>
  <c r="BA5" i="1"/>
  <c r="BE36" i="1"/>
  <c r="BA36" i="1"/>
  <c r="BE22" i="1"/>
  <c r="BA22" i="1"/>
  <c r="BE6" i="1"/>
  <c r="BA6" i="1"/>
  <c r="BE39" i="1"/>
  <c r="BA39" i="1"/>
  <c r="BA20" i="1"/>
  <c r="BE20" i="1"/>
  <c r="BA4" i="1"/>
  <c r="BE4" i="1"/>
  <c r="BE19" i="1"/>
  <c r="BA19" i="1"/>
  <c r="BE3" i="1"/>
  <c r="BA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DI Price]*[DA %]</t>
        </r>
      </text>
    </comment>
    <comment ref="AN1" authorId="0" shapeId="0">
      <text>
        <r>
          <rPr>
            <sz val="11"/>
            <rFont val="Calibri"/>
            <family val="2"/>
          </rPr>
          <t>[JLA DI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AY1" authorId="0" shapeId="0">
      <text>
        <r>
          <rPr>
            <sz val="11"/>
            <rFont val="Calibri"/>
            <family val="2"/>
          </rPr>
          <t>[DA $]+[Warehouse Charge $]+[Royalty $]+[AVN $]</t>
        </r>
      </text>
    </comment>
    <comment ref="AZ1" authorId="0" shapeId="0">
      <text>
        <r>
          <rPr>
            <sz val="11"/>
            <rFont val="Calibri"/>
            <family val="2"/>
          </rPr>
          <t>[FOB Cost $]+[Total Load $]</t>
        </r>
      </text>
    </comment>
    <comment ref="BA1" authorId="0" shapeId="0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<sst xmlns="http://schemas.openxmlformats.org/spreadsheetml/2006/main" count="634" uniqueCount="162">
  <si>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</si>
  <si>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</si>
  <si>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</si>
  <si>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</si>
  <si>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</si>
  <si>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</si>
  <si>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</si>
  <si>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</si>
  <si>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</si>
  <si>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</si>
  <si>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</si>
  <si>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</si>
  <si>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</si>
  <si>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</si>
  <si>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</si>
  <si>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</si>
  <si>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</si>
  <si>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</si>
  <si>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</si>
  <si>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</si>
  <si>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</si>
  <si>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</si>
  <si>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</si>
  <si>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</si>
  <si>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</si>
  <si>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</si>
  <si>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</si>
  <si>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</si>
  <si>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</si>
  <si>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</si>
  <si>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</si>
  <si>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</si>
  <si>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</si>
  <si>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Quantity</t>
  </si>
  <si>
    <t>Total Cost</t>
  </si>
  <si>
    <t>Total Sales</t>
  </si>
  <si>
    <t>Container #</t>
  </si>
  <si>
    <t>Material-Short</t>
  </si>
  <si>
    <t>Additional Customer Item#</t>
  </si>
  <si>
    <t xml:space="preserve">	UCCPM Price</t>
  </si>
  <si>
    <t>Container Volume</t>
  </si>
  <si>
    <t>LDP Cost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</si>
  <si>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</si>
  <si>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</si>
  <si>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</si>
  <si>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</si>
  <si>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</si>
  <si>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</si>
  <si>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</si>
  <si>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</si>
  <si>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</si>
  <si>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</si>
  <si>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</si>
  <si>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</si>
  <si>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</si>
  <si>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</si>
  <si>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</si>
  <si>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</si>
  <si>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</si>
  <si>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HD Designs</t>
    <phoneticPr fontId="3" type="noConversion"/>
  </si>
  <si>
    <t>SHEET/SHEET SET</t>
  </si>
  <si>
    <t xml:space="preserve">HD 4pc Set Solid Flannel 160gsm </t>
    <phoneticPr fontId="3" type="noConversion"/>
  </si>
  <si>
    <t>HD 160gsm flannel SS</t>
    <phoneticPr fontId="3" type="noConversion"/>
  </si>
  <si>
    <t>100% Cotton 20x8/40x38, 160gsm flannel, 3" self hem in flat and pillow included in size. 1" side and bottom hem. Fitted all around elastic. Self fabric bag packaging</t>
    <phoneticPr fontId="3" type="noConversion"/>
  </si>
  <si>
    <t>100% Cotton</t>
    <phoneticPr fontId="3" type="noConversion"/>
  </si>
  <si>
    <t>Twin:66"x96"/20"x30"(1)/39"x75"+12"</t>
    <phoneticPr fontId="3" type="noConversion"/>
  </si>
  <si>
    <t>Heathered Gray(15-4305TCX)</t>
    <phoneticPr fontId="3" type="noConversion"/>
  </si>
  <si>
    <t>FR20-2780</t>
    <phoneticPr fontId="3" type="noConversion"/>
  </si>
  <si>
    <t>Set</t>
    <phoneticPr fontId="3" type="noConversion"/>
  </si>
  <si>
    <t>6302.31.7020</t>
  </si>
  <si>
    <t>HD Designs</t>
    <phoneticPr fontId="3" type="noConversion"/>
  </si>
  <si>
    <t xml:space="preserve">HD 4pc Set Solid Flannel 160gsm </t>
    <phoneticPr fontId="3" type="noConversion"/>
  </si>
  <si>
    <t>HD 160gsm flannel SS</t>
    <phoneticPr fontId="3" type="noConversion"/>
  </si>
  <si>
    <t>100% Cotton 20x8/40x38, 160gsm flannel, 3" self hem in flat and pillow included in size. 1" side and bottom hem. Fitted all around elastic. Self fabric bag packaging</t>
    <phoneticPr fontId="3" type="noConversion"/>
  </si>
  <si>
    <t>100% Cotton</t>
    <phoneticPr fontId="3" type="noConversion"/>
  </si>
  <si>
    <t>Full:81"x96"/20"x30"(2)/54"x75"+14"</t>
    <phoneticPr fontId="3" type="noConversion"/>
  </si>
  <si>
    <t>Heathered Gray(15-4305TCX)</t>
    <phoneticPr fontId="3" type="noConversion"/>
  </si>
  <si>
    <t>FR20-2781</t>
  </si>
  <si>
    <t>Queen:90"x102"/20"x30"(2)/60"x80"+15"</t>
    <phoneticPr fontId="3" type="noConversion"/>
  </si>
  <si>
    <t>FR20-2782</t>
  </si>
  <si>
    <t>King:108"x102"/20"x40"(2)/78"x80"+15"</t>
    <phoneticPr fontId="3" type="noConversion"/>
  </si>
  <si>
    <t>FR20-2783</t>
  </si>
  <si>
    <t>Twin:66"x96"/20"x30"(1)/39"x75"+12"</t>
    <phoneticPr fontId="3" type="noConversion"/>
  </si>
  <si>
    <t>Solid Navy(19-4031TCX)</t>
    <phoneticPr fontId="3" type="noConversion"/>
  </si>
  <si>
    <t>FR20-2784</t>
  </si>
  <si>
    <t>FR20-2785</t>
  </si>
  <si>
    <t>Set</t>
    <phoneticPr fontId="3" type="noConversion"/>
  </si>
  <si>
    <t>HD Designs</t>
    <phoneticPr fontId="3" type="noConversion"/>
  </si>
  <si>
    <t xml:space="preserve">HD 4pc Set Solid Flannel 160gsm </t>
    <phoneticPr fontId="3" type="noConversion"/>
  </si>
  <si>
    <t>HD 160gsm flannel SS</t>
    <phoneticPr fontId="3" type="noConversion"/>
  </si>
  <si>
    <t>100% Cotton 20x8/40x38, 160gsm flannel, 3" self hem in flat and pillow included in size. 1" side and bottom hem. Fitted all around elastic. Self fabric bag packaging</t>
    <phoneticPr fontId="3" type="noConversion"/>
  </si>
  <si>
    <t>100% Cotton</t>
    <phoneticPr fontId="3" type="noConversion"/>
  </si>
  <si>
    <t>Queen:90"x102"/20"x30"(2)/60"x80"+15"</t>
    <phoneticPr fontId="3" type="noConversion"/>
  </si>
  <si>
    <t>Solid Navy(19-4031TCX)</t>
    <phoneticPr fontId="3" type="noConversion"/>
  </si>
  <si>
    <t>FR20-2786</t>
  </si>
  <si>
    <t>King:108"x102"/20"x40"(2)/78"x80"+15"</t>
    <phoneticPr fontId="3" type="noConversion"/>
  </si>
  <si>
    <t>FR20-2787</t>
  </si>
  <si>
    <t>Twin:66"x96"/20"x30"(1)/39"x75"+12"</t>
    <phoneticPr fontId="3" type="noConversion"/>
  </si>
  <si>
    <t>Solid Green(19-6050TCX)</t>
    <phoneticPr fontId="3" type="noConversion"/>
  </si>
  <si>
    <t>FR20-2788</t>
  </si>
  <si>
    <t>Full:81"x96"/20"x30"(2)/54"x75"+14"</t>
    <phoneticPr fontId="3" type="noConversion"/>
  </si>
  <si>
    <t>FR20-2789</t>
  </si>
  <si>
    <t>FR20-2790</t>
  </si>
  <si>
    <t>FR20-2791</t>
  </si>
  <si>
    <t>Woodland Retreat</t>
  </si>
  <si>
    <t>FR20-2792</t>
  </si>
  <si>
    <t>6302.21.7020</t>
    <phoneticPr fontId="3" type="noConversion"/>
  </si>
  <si>
    <t>FR20-2793</t>
  </si>
  <si>
    <t>6302.21.7020</t>
    <phoneticPr fontId="3" type="noConversion"/>
  </si>
  <si>
    <t>HD Designs</t>
    <phoneticPr fontId="3" type="noConversion"/>
  </si>
  <si>
    <t xml:space="preserve">HD 4pc Set Solid Flannel 160gsm </t>
    <phoneticPr fontId="3" type="noConversion"/>
  </si>
  <si>
    <t>HD 160gsm flannel SS</t>
    <phoneticPr fontId="3" type="noConversion"/>
  </si>
  <si>
    <t>100% Cotton 20x8/40x38, 160gsm flannel, 3" self hem in flat and pillow included in size. 1" side and bottom hem. Fitted all around elastic. Self fabric bag packaging</t>
    <phoneticPr fontId="3" type="noConversion"/>
  </si>
  <si>
    <t>100% Cotton</t>
    <phoneticPr fontId="3" type="noConversion"/>
  </si>
  <si>
    <t>Queen:90"x102"/20"x30"(2)/60"x80"+15"</t>
    <phoneticPr fontId="3" type="noConversion"/>
  </si>
  <si>
    <t>FR20-2794</t>
  </si>
  <si>
    <t>Set</t>
    <phoneticPr fontId="3" type="noConversion"/>
  </si>
  <si>
    <t>King:108"x102"/20"x40"(2)/78"x80"+15"</t>
    <phoneticPr fontId="3" type="noConversion"/>
  </si>
  <si>
    <t>FR20-2795</t>
  </si>
  <si>
    <t>Twin:66"x96"/20"x30"(1)/39"x75"+12"</t>
    <phoneticPr fontId="3" type="noConversion"/>
  </si>
  <si>
    <t>Ivory/Green Leaves</t>
    <phoneticPr fontId="3" type="noConversion"/>
  </si>
  <si>
    <t>FR20-2796</t>
  </si>
  <si>
    <t>Full:81"x96"/20"x30"(2)/54"x75"+14"</t>
    <phoneticPr fontId="3" type="noConversion"/>
  </si>
  <si>
    <t>FR20-2797</t>
  </si>
  <si>
    <t>FR20-2798</t>
  </si>
  <si>
    <t>FR20-2799</t>
  </si>
  <si>
    <t xml:space="preserve">Green Forest Haven </t>
  </si>
  <si>
    <t>FR20-2800</t>
  </si>
  <si>
    <t>FR20-2801</t>
  </si>
  <si>
    <t>FR20-2802</t>
  </si>
  <si>
    <t>FR20-2803</t>
  </si>
  <si>
    <t>Snowflake</t>
    <phoneticPr fontId="3" type="noConversion"/>
  </si>
  <si>
    <t>FR20-2804</t>
  </si>
  <si>
    <t>FR20-2805</t>
  </si>
  <si>
    <t>FR20-2806</t>
  </si>
  <si>
    <t>FR20-2807</t>
  </si>
  <si>
    <t>White Ground Plaid</t>
    <phoneticPr fontId="3" type="noConversion"/>
  </si>
  <si>
    <t>FR20-2808</t>
  </si>
  <si>
    <t>FR20-2809</t>
  </si>
  <si>
    <t>FR20-2810</t>
  </si>
  <si>
    <t>FR20-2811</t>
  </si>
  <si>
    <t xml:space="preserve"> Gray/Blue Plaid</t>
    <phoneticPr fontId="3" type="noConversion"/>
  </si>
  <si>
    <t>FR20-2812</t>
  </si>
  <si>
    <t>FR20-2813</t>
  </si>
  <si>
    <t>FR20-2814</t>
  </si>
  <si>
    <t>FR20-2815</t>
  </si>
  <si>
    <t xml:space="preserve"> Multi Plaid</t>
    <phoneticPr fontId="3" type="noConversion"/>
  </si>
  <si>
    <t>FR20-2816</t>
  </si>
  <si>
    <t>FR20-2817</t>
  </si>
  <si>
    <t>FR20-2818</t>
  </si>
  <si>
    <t>FR20-2819</t>
  </si>
  <si>
    <t xml:space="preserve"> Green Plaid</t>
    <phoneticPr fontId="3" type="noConversion"/>
  </si>
  <si>
    <t>FR20-2820</t>
  </si>
  <si>
    <t>FR20-2821</t>
  </si>
  <si>
    <t>FR20-2822</t>
  </si>
  <si>
    <t>FR20-2823</t>
  </si>
  <si>
    <t xml:space="preserve"> Dark Green Plaid</t>
    <phoneticPr fontId="3" type="noConversion"/>
  </si>
  <si>
    <t>FR20-2824</t>
  </si>
  <si>
    <t xml:space="preserve"> Dark Green Plaid</t>
    <phoneticPr fontId="3" type="noConversion"/>
  </si>
  <si>
    <t>FR20-2825</t>
  </si>
  <si>
    <t>FR20-2826</t>
  </si>
  <si>
    <t>FR20-2827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</si>
</sst>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6" formatCode="[$-409]dd/mmm/yy;@"/>
    <numFmt numFmtId="187" formatCode="[$$-409]#,##0.00;\-[$$-409]#,##0.00"/>
    <numFmt numFmtId="188" formatCode="[$$-409]#,##0.00"/>
    <numFmt numFmtId="189" formatCode="0.0%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1">
    <xf numFmtId="0" fontId="0" fillId="0" borderId="0" xfId="0" applyNumberFormat="1" applyFont="1"/>
    <xf numFmtId="0" fontId="1" fillId="0" borderId="1" xfId="0" applyNumberFormat="1" applyFont="1" applyBorder="1"/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9" fillId="6" borderId="2" xfId="4" applyNumberFormat="1" applyFont="1" applyFill="1" applyBorder="1" applyAlignment="1">
      <alignment wrapText="1"/>
    </xf>
    <xf numFmtId="0" fontId="6" fillId="0" borderId="1" xfId="4" applyFont="1" applyBorder="1" applyAlignment="1">
      <alignment horizontal="center" wrapText="1"/>
    </xf>
    <xf numFmtId="0" fontId="6" fillId="3" borderId="1" xfId="4" applyFont="1" applyFill="1" applyBorder="1" applyAlignment="1">
      <alignment horizontal="center" wrapText="1"/>
    </xf>
    <xf numFmtId="0" fontId="7" fillId="3" borderId="1" xfId="4" applyFont="1" applyFill="1" applyBorder="1" applyAlignment="1">
      <alignment horizontal="center" wrapText="1"/>
    </xf>
    <xf numFmtId="0" fontId="7" fillId="2" borderId="1" xfId="4" applyFont="1" applyFill="1" applyBorder="1" applyAlignment="1">
      <alignment horizontal="center" wrapText="1"/>
    </xf>
    <xf numFmtId="0" fontId="6" fillId="2" borderId="1" xfId="4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81" fontId="6" fillId="4" borderId="2" xfId="4" applyNumberFormat="1" applyFont="1" applyFill="1" applyBorder="1" applyAlignment="1">
      <alignment horizontal="center" wrapText="1"/>
    </xf>
    <xf numFmtId="181" fontId="6" fillId="5" borderId="2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182" fontId="6" fillId="0" borderId="1" xfId="4" applyNumberFormat="1" applyFont="1" applyBorder="1" applyAlignment="1">
      <alignment horizontal="center" wrapText="1"/>
    </xf>
    <xf numFmtId="2" fontId="6" fillId="0" borderId="1" xfId="4" applyNumberFormat="1" applyFont="1" applyBorder="1" applyAlignment="1">
      <alignment horizontal="center" wrapText="1"/>
    </xf>
    <xf numFmtId="1" fontId="6" fillId="0" borderId="1" xfId="4" applyNumberFormat="1" applyFont="1" applyBorder="1" applyAlignment="1">
      <alignment horizontal="center" wrapText="1"/>
    </xf>
    <xf numFmtId="2" fontId="9" fillId="0" borderId="1" xfId="4" applyNumberFormat="1" applyFont="1" applyBorder="1" applyAlignment="1">
      <alignment wrapText="1"/>
    </xf>
    <xf numFmtId="10" fontId="6" fillId="0" borderId="1" xfId="4" applyNumberFormat="1" applyFont="1" applyBorder="1" applyAlignment="1">
      <alignment horizontal="center"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8" borderId="1" xfId="4" applyNumberFormat="1" applyFont="1" applyFill="1" applyBorder="1" applyAlignment="1">
      <alignment wrapText="1"/>
    </xf>
    <xf numFmtId="0" fontId="1" fillId="0" borderId="0" xfId="4" applyAlignment="1">
      <alignment wrapText="1"/>
    </xf>
    <xf numFmtId="0" fontId="1" fillId="0" borderId="1" xfId="4" applyBorder="1" applyAlignment="1">
      <alignment horizontal="center"/>
    </xf>
    <xf numFmtId="0" fontId="1" fillId="0" borderId="1" xfId="4" applyBorder="1"/>
    <xf numFmtId="187" fontId="1" fillId="0" borderId="1" xfId="4" applyNumberFormat="1" applyBorder="1"/>
    <xf numFmtId="0" fontId="0" fillId="0" borderId="1" xfId="4" applyFont="1" applyBorder="1" applyAlignment="1">
      <alignment horizontal="center" wrapText="1"/>
    </xf>
    <xf numFmtId="0" fontId="1" fillId="0" borderId="1" xfId="4" applyBorder="1" applyAlignment="1">
      <alignment wrapText="1"/>
    </xf>
    <xf numFmtId="188" fontId="1" fillId="0" borderId="1" xfId="0" applyNumberFormat="1" applyFont="1" applyBorder="1"/>
    <xf numFmtId="0" fontId="1" fillId="0" borderId="0" xfId="4"/>
    <xf numFmtId="0" fontId="0" fillId="0" borderId="1" xfId="0" applyBorder="1" applyAlignment="1">
      <alignment wrapText="1"/>
    </xf>
    <xf numFmtId="181" fontId="1" fillId="0" borderId="2" xfId="4" applyNumberFormat="1" applyBorder="1"/>
    <xf numFmtId="182" fontId="1" fillId="0" borderId="1" xfId="4" applyNumberFormat="1" applyBorder="1"/>
    <xf numFmtId="2" fontId="1" fillId="0" borderId="1" xfId="4" applyNumberFormat="1" applyBorder="1"/>
    <xf numFmtId="1" fontId="1" fillId="0" borderId="1" xfId="4" applyNumberFormat="1" applyBorder="1"/>
    <xf numFmtId="183" fontId="1" fillId="7" borderId="1" xfId="4" applyNumberFormat="1" applyFill="1" applyBorder="1"/>
    <xf numFmtId="1" fontId="1" fillId="7" borderId="1" xfId="4" applyNumberFormat="1" applyFill="1" applyBorder="1"/>
    <xf numFmtId="3" fontId="1" fillId="0" borderId="1" xfId="4" applyNumberFormat="1" applyBorder="1"/>
    <xf numFmtId="181" fontId="1" fillId="7" borderId="1" xfId="4" applyNumberFormat="1" applyFill="1" applyBorder="1"/>
    <xf numFmtId="189" fontId="1" fillId="0" borderId="1" xfId="4" applyNumberFormat="1" applyBorder="1"/>
    <xf numFmtId="10" fontId="1" fillId="0" borderId="1" xfId="4" applyNumberFormat="1" applyBorder="1"/>
    <xf numFmtId="181" fontId="1" fillId="0" borderId="1" xfId="4" applyNumberFormat="1" applyBorder="1"/>
    <xf numFmtId="10" fontId="0" fillId="7" borderId="1" xfId="7" applyNumberFormat="1" applyFont="1" applyFill="1" applyBorder="1" applyAlignment="1"/>
    <xf numFmtId="181" fontId="0" fillId="0" borderId="1" xfId="0" applyNumberFormat="1" applyBorder="1" applyAlignment="1">
      <alignment wrapText="1"/>
    </xf>
    <xf numFmtId="0" fontId="0" fillId="0" borderId="1" xfId="4" applyFont="1" applyBorder="1" applyAlignment="1">
      <alignment horizontal="center"/>
    </xf>
    <xf numFmtId="0" fontId="0" fillId="0" borderId="1" xfId="0" applyBorder="1"/>
    <xf numFmtId="181" fontId="0" fillId="0" borderId="1" xfId="0" applyNumberFormat="1" applyBorder="1"/>
    <xf numFmtId="0" fontId="1" fillId="0" borderId="1" xfId="4" applyBorder="1" applyAlignment="1">
      <alignment horizont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49"/>
  <sheetViews>
    <sheetView tabSelected="1" workbookViewId="0">
      <selection sqref="A1:XFD49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58" s="25" customFormat="1" ht="68.099999999999994" customHeight="1" x14ac:dyDescent="0.25">
      <c r="A1" s="7" t="s">
        <v>9</v>
      </c>
      <c r="B1" s="7" t="s">
        <v>10</v>
      </c>
      <c r="C1" s="8" t="s">
        <v>11</v>
      </c>
      <c r="D1" s="8" t="s">
        <v>36</v>
      </c>
      <c r="E1" s="9" t="s">
        <v>3</v>
      </c>
      <c r="F1" s="9" t="s">
        <v>2</v>
      </c>
      <c r="G1" s="10" t="s">
        <v>4</v>
      </c>
      <c r="H1" s="8" t="s">
        <v>8</v>
      </c>
      <c r="I1" s="11" t="s">
        <v>12</v>
      </c>
      <c r="J1" s="11" t="s">
        <v>1</v>
      </c>
      <c r="K1" s="11" t="s">
        <v>13</v>
      </c>
      <c r="L1" s="11" t="s">
        <v>37</v>
      </c>
      <c r="M1" s="11" t="s">
        <v>14</v>
      </c>
      <c r="N1" s="11" t="s">
        <v>5</v>
      </c>
      <c r="O1" s="8" t="s">
        <v>0</v>
      </c>
      <c r="P1" s="8" t="s">
        <v>16</v>
      </c>
      <c r="Q1" s="8" t="s">
        <v>15</v>
      </c>
      <c r="R1" s="12" t="s">
        <v>38</v>
      </c>
      <c r="S1" s="11" t="s">
        <v>17</v>
      </c>
      <c r="T1" s="13" t="s">
        <v>39</v>
      </c>
      <c r="U1" s="14" t="s">
        <v>18</v>
      </c>
      <c r="V1" s="15" t="s">
        <v>6</v>
      </c>
      <c r="W1" s="16" t="s">
        <v>19</v>
      </c>
      <c r="X1" s="16" t="s">
        <v>20</v>
      </c>
      <c r="Y1" s="16" t="s">
        <v>21</v>
      </c>
      <c r="Z1" s="17" t="s">
        <v>22</v>
      </c>
      <c r="AA1" s="18" t="s">
        <v>23</v>
      </c>
      <c r="AB1" s="2" t="s">
        <v>24</v>
      </c>
      <c r="AC1" s="19" t="s">
        <v>40</v>
      </c>
      <c r="AD1" s="3" t="s">
        <v>25</v>
      </c>
      <c r="AE1" s="7" t="s">
        <v>26</v>
      </c>
      <c r="AF1" s="4" t="s">
        <v>27</v>
      </c>
      <c r="AG1" s="7" t="s">
        <v>28</v>
      </c>
      <c r="AH1" s="20" t="s">
        <v>29</v>
      </c>
      <c r="AI1" s="5" t="s">
        <v>30</v>
      </c>
      <c r="AJ1" s="4" t="s">
        <v>41</v>
      </c>
      <c r="AK1" s="20" t="s">
        <v>31</v>
      </c>
      <c r="AL1" s="4" t="s">
        <v>32</v>
      </c>
      <c r="AM1" s="20" t="s">
        <v>42</v>
      </c>
      <c r="AN1" s="4" t="s">
        <v>43</v>
      </c>
      <c r="AO1" s="20" t="s">
        <v>44</v>
      </c>
      <c r="AP1" s="4" t="s">
        <v>45</v>
      </c>
      <c r="AQ1" s="20" t="s">
        <v>46</v>
      </c>
      <c r="AR1" s="4" t="s">
        <v>47</v>
      </c>
      <c r="AS1" s="21" t="s">
        <v>48</v>
      </c>
      <c r="AT1" s="20" t="s">
        <v>49</v>
      </c>
      <c r="AU1" s="4" t="s">
        <v>50</v>
      </c>
      <c r="AV1" s="21" t="s">
        <v>51</v>
      </c>
      <c r="AW1" s="20" t="s">
        <v>52</v>
      </c>
      <c r="AX1" s="4" t="s">
        <v>53</v>
      </c>
      <c r="AY1" s="4" t="s">
        <v>54</v>
      </c>
      <c r="AZ1" s="22" t="s">
        <v>55</v>
      </c>
      <c r="BA1" s="23" t="s">
        <v>56</v>
      </c>
      <c r="BB1" s="24" t="s">
        <v>57</v>
      </c>
      <c r="BC1" s="6" t="s">
        <v>58</v>
      </c>
      <c r="BD1" s="7" t="s">
        <v>33</v>
      </c>
      <c r="BE1" s="4" t="s">
        <v>34</v>
      </c>
      <c r="BF1" s="4" t="s">
        <v>35</v>
      </c>
    </row>
    <row r="2" spans="1:58" s="32" customFormat="1" ht="17.25" customHeight="1" x14ac:dyDescent="0.25">
      <c r="A2" s="26">
        <v>1</v>
      </c>
      <c r="B2" s="27"/>
      <c r="C2" s="27"/>
      <c r="D2" s="27"/>
      <c r="E2" s="27" t="s">
        <v>59</v>
      </c>
      <c r="F2" s="27"/>
      <c r="G2" s="27" t="s">
        <v>60</v>
      </c>
      <c r="H2" s="28"/>
      <c r="I2" s="27" t="s">
        <v>61</v>
      </c>
      <c r="J2" s="27" t="s">
        <v>62</v>
      </c>
      <c r="K2" s="29" t="s">
        <v>63</v>
      </c>
      <c r="L2" s="30" t="s">
        <v>64</v>
      </c>
      <c r="M2" s="27" t="s">
        <v>65</v>
      </c>
      <c r="N2" s="27" t="s">
        <v>66</v>
      </c>
      <c r="O2" s="31" t="s">
        <v>67</v>
      </c>
      <c r="Q2" s="27"/>
      <c r="R2" s="33"/>
      <c r="S2" s="27" t="s">
        <v>68</v>
      </c>
      <c r="T2" s="34"/>
      <c r="U2" s="34">
        <v>7.3</v>
      </c>
      <c r="V2" s="27" t="s">
        <v>7</v>
      </c>
      <c r="W2" s="35">
        <v>30</v>
      </c>
      <c r="X2" s="35">
        <v>25</v>
      </c>
      <c r="Y2" s="35">
        <v>28</v>
      </c>
      <c r="Z2" s="36">
        <v>3.8</v>
      </c>
      <c r="AA2" s="37">
        <v>2</v>
      </c>
      <c r="AB2" s="38">
        <f>IF(W2="","",W2*X2*Y2/1000000)</f>
        <v>2.1000000000000001E-2</v>
      </c>
      <c r="AC2" s="36">
        <v>65</v>
      </c>
      <c r="AD2" s="39">
        <f>IF(AA2="","",AC2/AB2*AA2)</f>
        <v>6190.4761904761899</v>
      </c>
      <c r="AE2" s="40">
        <v>3500</v>
      </c>
      <c r="AF2" s="41">
        <f>IF(ISERROR(AE2/AD2),"",AE2/AD2)</f>
        <v>0.56538461538461549</v>
      </c>
      <c r="AG2" s="27" t="s">
        <v>69</v>
      </c>
      <c r="AH2" s="42">
        <v>0.218</v>
      </c>
      <c r="AI2" s="41">
        <f t="shared" ref="AI2:AI49" si="0">IF(ISERROR(U2*AH2),"",U2*AH2)</f>
        <v>1.5913999999999999</v>
      </c>
      <c r="AJ2" s="41">
        <f t="shared" ref="AJ2:AJ49" si="1">IF(ISERROR(U2+AF2+AI2),"",U2+AF2+AI2)</f>
        <v>9.4567846153846151</v>
      </c>
      <c r="AK2" s="43">
        <v>0</v>
      </c>
      <c r="AL2" s="41">
        <f t="shared" ref="AL2:AL49" si="2">IF(ISERROR(BB2*AK2),"",BB2*AK2)</f>
        <v>0</v>
      </c>
      <c r="AM2" s="43">
        <v>0</v>
      </c>
      <c r="AN2" s="41">
        <f t="shared" ref="AN2:AN49" si="3">IF(ISERROR(BB2*AM2),"",BB2*AM2)</f>
        <v>0</v>
      </c>
      <c r="AO2" s="43">
        <v>0</v>
      </c>
      <c r="AP2" s="41">
        <f>IF(ISERROR(BB2*AO2),"",BB2*AO2)</f>
        <v>0</v>
      </c>
      <c r="AQ2" s="43">
        <v>0</v>
      </c>
      <c r="AR2" s="41">
        <f t="shared" ref="AR2:AR49" si="4">IF(ISERROR(U2*AQ2),"",U2*AQ2)</f>
        <v>0</v>
      </c>
      <c r="AS2" s="44"/>
      <c r="AT2" s="43">
        <v>0</v>
      </c>
      <c r="AU2" s="41">
        <f>IF(ISERROR(BB2*AT2),"",BB2*AT2)</f>
        <v>0</v>
      </c>
      <c r="AV2" s="44"/>
      <c r="AW2" s="43">
        <v>0</v>
      </c>
      <c r="AX2" s="41">
        <f>IF(ISERROR(BB2*AW2),"",BB2*AW2)</f>
        <v>0</v>
      </c>
      <c r="AY2" s="41">
        <f>IF(ISERROR(AL2+AN2+AP2+AR2),"",AL2+AN2+AP2+AR2)</f>
        <v>0</v>
      </c>
      <c r="AZ2" s="41">
        <f>IF(ISERROR(U2+AY2),"",U2+AY2)</f>
        <v>7.3</v>
      </c>
      <c r="BA2" s="45">
        <f t="shared" ref="BA2:BA49" si="5">IF(ISERROR((BB2-AZ2)/BB2),"",(BB2-AZ2)/BB2)</f>
        <v>6.0670398250016064E-2</v>
      </c>
      <c r="BB2" s="44">
        <v>7.7714999999999996</v>
      </c>
      <c r="BC2" s="46"/>
      <c r="BD2" s="37"/>
      <c r="BE2" s="41">
        <f>IF(ISERROR(AZ2*BD2),"",AZ2*BD2)</f>
        <v>0</v>
      </c>
      <c r="BF2" s="41">
        <f>IF(ISERROR(BB2*BD2),"",BB2*BD2)</f>
        <v>0</v>
      </c>
    </row>
    <row r="3" spans="1:58" s="32" customFormat="1" ht="17.25" customHeight="1" x14ac:dyDescent="0.25">
      <c r="A3" s="26">
        <v>2</v>
      </c>
      <c r="B3" s="27"/>
      <c r="C3" s="27"/>
      <c r="D3" s="27"/>
      <c r="E3" s="27" t="s">
        <v>70</v>
      </c>
      <c r="F3" s="27"/>
      <c r="G3" s="27" t="s">
        <v>60</v>
      </c>
      <c r="H3" s="28"/>
      <c r="I3" s="27" t="s">
        <v>71</v>
      </c>
      <c r="J3" s="27" t="s">
        <v>72</v>
      </c>
      <c r="K3" s="29" t="s">
        <v>73</v>
      </c>
      <c r="L3" s="30" t="s">
        <v>74</v>
      </c>
      <c r="M3" s="27" t="s">
        <v>75</v>
      </c>
      <c r="N3" s="27" t="s">
        <v>76</v>
      </c>
      <c r="O3" s="31" t="s">
        <v>77</v>
      </c>
      <c r="Q3" s="27"/>
      <c r="R3" s="33"/>
      <c r="S3" s="27" t="s">
        <v>68</v>
      </c>
      <c r="T3" s="34"/>
      <c r="U3" s="34">
        <v>9.4499999999999993</v>
      </c>
      <c r="V3" s="27" t="s">
        <v>7</v>
      </c>
      <c r="W3" s="35">
        <v>30</v>
      </c>
      <c r="X3" s="35">
        <v>25</v>
      </c>
      <c r="Y3" s="35">
        <v>35</v>
      </c>
      <c r="Z3" s="36">
        <v>5.12</v>
      </c>
      <c r="AA3" s="37">
        <v>2</v>
      </c>
      <c r="AB3" s="38">
        <f t="shared" ref="AB3:AB5" si="6">IF(W3="","",W3*X3*Y3/1000000)</f>
        <v>2.6249999999999999E-2</v>
      </c>
      <c r="AC3" s="36">
        <v>65</v>
      </c>
      <c r="AD3" s="39">
        <f t="shared" ref="AD3:AD5" si="7">IF(AA3="","",AC3/AB3*AA3)</f>
        <v>4952.3809523809523</v>
      </c>
      <c r="AE3" s="40">
        <v>3500</v>
      </c>
      <c r="AF3" s="41">
        <f t="shared" ref="AF3:AF5" si="8">IF(ISERROR(AE3/AD3),"",AE3/AD3)</f>
        <v>0.70673076923076927</v>
      </c>
      <c r="AG3" s="27" t="s">
        <v>69</v>
      </c>
      <c r="AH3" s="42">
        <v>0.218</v>
      </c>
      <c r="AI3" s="41">
        <f t="shared" si="0"/>
        <v>2.0600999999999998</v>
      </c>
      <c r="AJ3" s="41">
        <f t="shared" si="1"/>
        <v>12.21683076923077</v>
      </c>
      <c r="AK3" s="43">
        <v>0</v>
      </c>
      <c r="AL3" s="41">
        <f t="shared" si="2"/>
        <v>0</v>
      </c>
      <c r="AM3" s="43">
        <v>0</v>
      </c>
      <c r="AN3" s="41">
        <f t="shared" si="3"/>
        <v>0</v>
      </c>
      <c r="AO3" s="43">
        <v>0</v>
      </c>
      <c r="AP3" s="41">
        <f t="shared" ref="AP3:AP5" si="9">IF(ISERROR(BB3*AO3),"",BB3*AO3)</f>
        <v>0</v>
      </c>
      <c r="AQ3" s="43">
        <v>0</v>
      </c>
      <c r="AR3" s="41">
        <f t="shared" si="4"/>
        <v>0</v>
      </c>
      <c r="AS3" s="44"/>
      <c r="AT3" s="43">
        <v>0</v>
      </c>
      <c r="AU3" s="41">
        <f t="shared" ref="AU3:AU5" si="10">IF(ISERROR(BB3*AT3),"",BB3*AT3)</f>
        <v>0</v>
      </c>
      <c r="AV3" s="44"/>
      <c r="AW3" s="43">
        <v>0</v>
      </c>
      <c r="AX3" s="41">
        <f t="shared" ref="AX3:AX5" si="11">IF(ISERROR(BB3*AW3),"",BB3*AW3)</f>
        <v>0</v>
      </c>
      <c r="AY3" s="41">
        <f t="shared" ref="AY3:AY5" si="12">IF(ISERROR(AL3+AN3+AP3+AR3),"",AL3+AN3+AP3+AR3)</f>
        <v>0</v>
      </c>
      <c r="AZ3" s="41">
        <f t="shared" ref="AZ3:AZ5" si="13">IF(ISERROR(U3+AY3),"",U3+AY3)</f>
        <v>9.4499999999999993</v>
      </c>
      <c r="BA3" s="45">
        <f t="shared" si="5"/>
        <v>6.964380648591173E-2</v>
      </c>
      <c r="BB3" s="44">
        <v>10.157399999999999</v>
      </c>
      <c r="BC3" s="46"/>
      <c r="BD3" s="37"/>
      <c r="BE3" s="41">
        <f t="shared" ref="BE3:BE5" si="14">IF(ISERROR(AZ3*BD3),"",AZ3*BD3)</f>
        <v>0</v>
      </c>
      <c r="BF3" s="41">
        <f t="shared" ref="BF3:BF5" si="15">IF(ISERROR(BB3*BD3),"",BB3*BD3)</f>
        <v>0</v>
      </c>
    </row>
    <row r="4" spans="1:58" s="32" customFormat="1" ht="17.25" customHeight="1" x14ac:dyDescent="0.25">
      <c r="A4" s="26">
        <v>3</v>
      </c>
      <c r="B4" s="27"/>
      <c r="C4" s="27"/>
      <c r="D4" s="27"/>
      <c r="E4" s="27" t="s">
        <v>70</v>
      </c>
      <c r="F4" s="27"/>
      <c r="G4" s="27" t="s">
        <v>60</v>
      </c>
      <c r="H4" s="28"/>
      <c r="I4" s="27" t="s">
        <v>71</v>
      </c>
      <c r="J4" s="27" t="s">
        <v>72</v>
      </c>
      <c r="K4" s="29" t="s">
        <v>73</v>
      </c>
      <c r="L4" s="30" t="s">
        <v>74</v>
      </c>
      <c r="M4" s="27" t="s">
        <v>78</v>
      </c>
      <c r="N4" s="27" t="s">
        <v>76</v>
      </c>
      <c r="O4" s="31" t="s">
        <v>79</v>
      </c>
      <c r="Q4" s="27"/>
      <c r="R4" s="33"/>
      <c r="S4" s="27" t="s">
        <v>68</v>
      </c>
      <c r="T4" s="34"/>
      <c r="U4" s="34">
        <v>10.45</v>
      </c>
      <c r="V4" s="27" t="s">
        <v>7</v>
      </c>
      <c r="W4" s="35">
        <v>30</v>
      </c>
      <c r="X4" s="35">
        <v>25</v>
      </c>
      <c r="Y4" s="35">
        <v>40</v>
      </c>
      <c r="Z4" s="36">
        <v>5.36</v>
      </c>
      <c r="AA4" s="37">
        <v>2</v>
      </c>
      <c r="AB4" s="38">
        <f t="shared" si="6"/>
        <v>0.03</v>
      </c>
      <c r="AC4" s="36">
        <v>65</v>
      </c>
      <c r="AD4" s="39">
        <f t="shared" si="7"/>
        <v>4333.3333333333339</v>
      </c>
      <c r="AE4" s="40">
        <v>3500</v>
      </c>
      <c r="AF4" s="41">
        <f t="shared" si="8"/>
        <v>0.8076923076923076</v>
      </c>
      <c r="AG4" s="27" t="s">
        <v>69</v>
      </c>
      <c r="AH4" s="42">
        <v>0.218</v>
      </c>
      <c r="AI4" s="41">
        <f t="shared" si="0"/>
        <v>2.2780999999999998</v>
      </c>
      <c r="AJ4" s="41">
        <f t="shared" si="1"/>
        <v>13.535792307692308</v>
      </c>
      <c r="AK4" s="43">
        <v>0</v>
      </c>
      <c r="AL4" s="41">
        <f t="shared" si="2"/>
        <v>0</v>
      </c>
      <c r="AM4" s="43">
        <v>0</v>
      </c>
      <c r="AN4" s="41">
        <f t="shared" si="3"/>
        <v>0</v>
      </c>
      <c r="AO4" s="43">
        <v>0</v>
      </c>
      <c r="AP4" s="41">
        <f t="shared" si="9"/>
        <v>0</v>
      </c>
      <c r="AQ4" s="43">
        <v>0</v>
      </c>
      <c r="AR4" s="41">
        <f t="shared" si="4"/>
        <v>0</v>
      </c>
      <c r="AS4" s="44"/>
      <c r="AT4" s="43">
        <v>0</v>
      </c>
      <c r="AU4" s="41">
        <f t="shared" si="10"/>
        <v>0</v>
      </c>
      <c r="AV4" s="44"/>
      <c r="AW4" s="43">
        <v>0</v>
      </c>
      <c r="AX4" s="41">
        <f t="shared" si="11"/>
        <v>0</v>
      </c>
      <c r="AY4" s="41">
        <f t="shared" si="12"/>
        <v>0</v>
      </c>
      <c r="AZ4" s="41">
        <f t="shared" si="13"/>
        <v>10.45</v>
      </c>
      <c r="BA4" s="45">
        <f t="shared" si="5"/>
        <v>9.2385592815515491E-2</v>
      </c>
      <c r="BB4" s="44">
        <v>11.5137</v>
      </c>
      <c r="BC4" s="46"/>
      <c r="BD4" s="37"/>
      <c r="BE4" s="41">
        <f t="shared" si="14"/>
        <v>0</v>
      </c>
      <c r="BF4" s="41">
        <f t="shared" si="15"/>
        <v>0</v>
      </c>
    </row>
    <row r="5" spans="1:58" s="32" customFormat="1" ht="17.25" customHeight="1" x14ac:dyDescent="0.25">
      <c r="A5" s="26">
        <v>4</v>
      </c>
      <c r="B5" s="27"/>
      <c r="C5" s="27"/>
      <c r="D5" s="27"/>
      <c r="E5" s="27" t="s">
        <v>70</v>
      </c>
      <c r="F5" s="27"/>
      <c r="G5" s="27" t="s">
        <v>60</v>
      </c>
      <c r="H5" s="28"/>
      <c r="I5" s="27" t="s">
        <v>71</v>
      </c>
      <c r="J5" s="27" t="s">
        <v>72</v>
      </c>
      <c r="K5" s="29" t="s">
        <v>73</v>
      </c>
      <c r="L5" s="30" t="s">
        <v>74</v>
      </c>
      <c r="M5" s="27" t="s">
        <v>80</v>
      </c>
      <c r="N5" s="27" t="s">
        <v>76</v>
      </c>
      <c r="O5" s="31" t="s">
        <v>81</v>
      </c>
      <c r="Q5" s="27"/>
      <c r="R5" s="33"/>
      <c r="S5" s="27" t="s">
        <v>68</v>
      </c>
      <c r="T5" s="34"/>
      <c r="U5" s="34">
        <v>12.3</v>
      </c>
      <c r="V5" s="27" t="s">
        <v>7</v>
      </c>
      <c r="W5" s="35">
        <v>30</v>
      </c>
      <c r="X5" s="35">
        <v>25</v>
      </c>
      <c r="Y5" s="35">
        <v>44</v>
      </c>
      <c r="Z5" s="36">
        <v>6.74</v>
      </c>
      <c r="AA5" s="37">
        <v>2</v>
      </c>
      <c r="AB5" s="38">
        <f t="shared" si="6"/>
        <v>3.3000000000000002E-2</v>
      </c>
      <c r="AC5" s="36">
        <v>65</v>
      </c>
      <c r="AD5" s="39">
        <f t="shared" si="7"/>
        <v>3939.393939393939</v>
      </c>
      <c r="AE5" s="40">
        <v>3500</v>
      </c>
      <c r="AF5" s="41">
        <f t="shared" si="8"/>
        <v>0.88846153846153852</v>
      </c>
      <c r="AG5" s="27" t="s">
        <v>69</v>
      </c>
      <c r="AH5" s="42">
        <v>0.218</v>
      </c>
      <c r="AI5" s="41">
        <f t="shared" si="0"/>
        <v>2.6814</v>
      </c>
      <c r="AJ5" s="41">
        <f t="shared" si="1"/>
        <v>15.869861538461539</v>
      </c>
      <c r="AK5" s="43">
        <v>0</v>
      </c>
      <c r="AL5" s="41">
        <f t="shared" si="2"/>
        <v>0</v>
      </c>
      <c r="AM5" s="43">
        <v>0</v>
      </c>
      <c r="AN5" s="41">
        <f t="shared" si="3"/>
        <v>0</v>
      </c>
      <c r="AO5" s="43">
        <v>0</v>
      </c>
      <c r="AP5" s="41">
        <f t="shared" si="9"/>
        <v>0</v>
      </c>
      <c r="AQ5" s="43">
        <v>0</v>
      </c>
      <c r="AR5" s="41">
        <f t="shared" si="4"/>
        <v>0</v>
      </c>
      <c r="AS5" s="44"/>
      <c r="AT5" s="43">
        <v>0</v>
      </c>
      <c r="AU5" s="41">
        <f t="shared" si="10"/>
        <v>0</v>
      </c>
      <c r="AV5" s="44"/>
      <c r="AW5" s="43">
        <v>0</v>
      </c>
      <c r="AX5" s="41">
        <f t="shared" si="11"/>
        <v>0</v>
      </c>
      <c r="AY5" s="41">
        <f t="shared" si="12"/>
        <v>0</v>
      </c>
      <c r="AZ5" s="41">
        <f t="shared" si="13"/>
        <v>12.3</v>
      </c>
      <c r="BA5" s="45">
        <f t="shared" si="5"/>
        <v>9.1795144426723235E-2</v>
      </c>
      <c r="BB5" s="44">
        <v>13.543199999999999</v>
      </c>
      <c r="BC5" s="46"/>
      <c r="BD5" s="37"/>
      <c r="BE5" s="41">
        <f t="shared" si="14"/>
        <v>0</v>
      </c>
      <c r="BF5" s="41">
        <f t="shared" si="15"/>
        <v>0</v>
      </c>
    </row>
    <row r="6" spans="1:58" s="32" customFormat="1" ht="17.25" customHeight="1" x14ac:dyDescent="0.25">
      <c r="A6" s="26">
        <v>5</v>
      </c>
      <c r="B6" s="27"/>
      <c r="C6" s="27"/>
      <c r="D6" s="27"/>
      <c r="E6" s="27" t="s">
        <v>70</v>
      </c>
      <c r="F6" s="27"/>
      <c r="G6" s="27" t="s">
        <v>60</v>
      </c>
      <c r="H6" s="28"/>
      <c r="I6" s="27" t="s">
        <v>71</v>
      </c>
      <c r="J6" s="27" t="s">
        <v>72</v>
      </c>
      <c r="K6" s="47" t="s">
        <v>73</v>
      </c>
      <c r="L6" s="27" t="s">
        <v>74</v>
      </c>
      <c r="M6" s="27" t="s">
        <v>82</v>
      </c>
      <c r="N6" s="27" t="s">
        <v>83</v>
      </c>
      <c r="O6" s="31" t="s">
        <v>84</v>
      </c>
      <c r="Q6" s="27"/>
      <c r="R6" s="48"/>
      <c r="S6" s="27" t="s">
        <v>68</v>
      </c>
      <c r="T6" s="34"/>
      <c r="U6" s="34">
        <v>7.3</v>
      </c>
      <c r="V6" s="27" t="s">
        <v>7</v>
      </c>
      <c r="W6" s="35">
        <v>30</v>
      </c>
      <c r="X6" s="35">
        <v>25</v>
      </c>
      <c r="Y6" s="35">
        <v>28</v>
      </c>
      <c r="Z6" s="36">
        <v>3.8</v>
      </c>
      <c r="AA6" s="37">
        <v>2</v>
      </c>
      <c r="AB6" s="38">
        <f>IF(W6="","",W6*X6*Y6/1000000)</f>
        <v>2.1000000000000001E-2</v>
      </c>
      <c r="AC6" s="36">
        <v>65</v>
      </c>
      <c r="AD6" s="39">
        <f>IF(AA6="","",AC6/AB6*AA6)</f>
        <v>6190.4761904761899</v>
      </c>
      <c r="AE6" s="40">
        <v>3500</v>
      </c>
      <c r="AF6" s="41">
        <f>IF(ISERROR(AE6/AD6),"",AE6/AD6)</f>
        <v>0.56538461538461549</v>
      </c>
      <c r="AG6" s="27" t="s">
        <v>69</v>
      </c>
      <c r="AH6" s="42">
        <v>0.218</v>
      </c>
      <c r="AI6" s="41">
        <f t="shared" si="0"/>
        <v>1.5913999999999999</v>
      </c>
      <c r="AJ6" s="41">
        <f t="shared" si="1"/>
        <v>9.4567846153846151</v>
      </c>
      <c r="AK6" s="43">
        <v>0</v>
      </c>
      <c r="AL6" s="41">
        <f t="shared" si="2"/>
        <v>0</v>
      </c>
      <c r="AM6" s="43">
        <v>0</v>
      </c>
      <c r="AN6" s="41">
        <f t="shared" si="3"/>
        <v>0</v>
      </c>
      <c r="AO6" s="43">
        <v>0</v>
      </c>
      <c r="AP6" s="41">
        <f>IF(ISERROR(BB6*AO6),"",BB6*AO6)</f>
        <v>0</v>
      </c>
      <c r="AQ6" s="43">
        <v>0</v>
      </c>
      <c r="AR6" s="41">
        <f t="shared" si="4"/>
        <v>0</v>
      </c>
      <c r="AS6" s="44"/>
      <c r="AT6" s="43">
        <v>0</v>
      </c>
      <c r="AU6" s="41">
        <f>IF(ISERROR(BB6*AT6),"",BB6*AT6)</f>
        <v>0</v>
      </c>
      <c r="AV6" s="44"/>
      <c r="AW6" s="43">
        <v>0</v>
      </c>
      <c r="AX6" s="41">
        <f>IF(ISERROR(BB6*AW6),"",BB6*AW6)</f>
        <v>0</v>
      </c>
      <c r="AY6" s="41">
        <f>IF(ISERROR(AL6+AN6+AP6+AR6),"",AL6+AN6+AP6+AR6)</f>
        <v>0</v>
      </c>
      <c r="AZ6" s="41">
        <f>IF(ISERROR(U6+AY6),"",U6+AY6)</f>
        <v>7.3</v>
      </c>
      <c r="BA6" s="45">
        <f t="shared" si="5"/>
        <v>6.0670398250016064E-2</v>
      </c>
      <c r="BB6" s="44">
        <v>7.7714999999999996</v>
      </c>
      <c r="BC6" s="49"/>
      <c r="BD6" s="37"/>
      <c r="BE6" s="41">
        <f>IF(ISERROR(AZ6*BD6),"",AZ6*BD6)</f>
        <v>0</v>
      </c>
      <c r="BF6" s="41">
        <f>IF(ISERROR(BB6*BD6),"",BB6*BD6)</f>
        <v>0</v>
      </c>
    </row>
    <row r="7" spans="1:58" s="32" customFormat="1" ht="17.25" customHeight="1" x14ac:dyDescent="0.25">
      <c r="A7" s="26">
        <v>6</v>
      </c>
      <c r="B7" s="27"/>
      <c r="C7" s="27"/>
      <c r="D7" s="27"/>
      <c r="E7" s="27" t="s">
        <v>70</v>
      </c>
      <c r="F7" s="27"/>
      <c r="G7" s="27" t="s">
        <v>60</v>
      </c>
      <c r="H7" s="28"/>
      <c r="I7" s="27" t="s">
        <v>71</v>
      </c>
      <c r="J7" s="27" t="s">
        <v>72</v>
      </c>
      <c r="K7" s="47" t="s">
        <v>73</v>
      </c>
      <c r="L7" s="27" t="s">
        <v>74</v>
      </c>
      <c r="M7" s="27" t="s">
        <v>75</v>
      </c>
      <c r="N7" s="27" t="s">
        <v>83</v>
      </c>
      <c r="O7" s="31" t="s">
        <v>85</v>
      </c>
      <c r="Q7" s="27"/>
      <c r="R7" s="48"/>
      <c r="S7" s="27" t="s">
        <v>86</v>
      </c>
      <c r="T7" s="34"/>
      <c r="U7" s="34">
        <v>9.4499999999999993</v>
      </c>
      <c r="V7" s="27" t="s">
        <v>7</v>
      </c>
      <c r="W7" s="35">
        <v>30</v>
      </c>
      <c r="X7" s="35">
        <v>25</v>
      </c>
      <c r="Y7" s="35">
        <v>35</v>
      </c>
      <c r="Z7" s="36">
        <v>5.12</v>
      </c>
      <c r="AA7" s="37">
        <v>2</v>
      </c>
      <c r="AB7" s="38">
        <f t="shared" ref="AB7:AB9" si="16">IF(W7="","",W7*X7*Y7/1000000)</f>
        <v>2.6249999999999999E-2</v>
      </c>
      <c r="AC7" s="36">
        <v>65</v>
      </c>
      <c r="AD7" s="39">
        <f t="shared" ref="AD7:AD9" si="17">IF(AA7="","",AC7/AB7*AA7)</f>
        <v>4952.3809523809523</v>
      </c>
      <c r="AE7" s="40">
        <v>3500</v>
      </c>
      <c r="AF7" s="41">
        <f t="shared" ref="AF7:AF9" si="18">IF(ISERROR(AE7/AD7),"",AE7/AD7)</f>
        <v>0.70673076923076927</v>
      </c>
      <c r="AG7" s="27" t="s">
        <v>69</v>
      </c>
      <c r="AH7" s="42">
        <v>0.218</v>
      </c>
      <c r="AI7" s="41">
        <f t="shared" si="0"/>
        <v>2.0600999999999998</v>
      </c>
      <c r="AJ7" s="41">
        <f t="shared" si="1"/>
        <v>12.21683076923077</v>
      </c>
      <c r="AK7" s="43">
        <v>0</v>
      </c>
      <c r="AL7" s="41">
        <f t="shared" si="2"/>
        <v>0</v>
      </c>
      <c r="AM7" s="43">
        <v>0</v>
      </c>
      <c r="AN7" s="41">
        <f t="shared" si="3"/>
        <v>0</v>
      </c>
      <c r="AO7" s="43">
        <v>0</v>
      </c>
      <c r="AP7" s="41">
        <f t="shared" ref="AP7:AP9" si="19">IF(ISERROR(BB7*AO7),"",BB7*AO7)</f>
        <v>0</v>
      </c>
      <c r="AQ7" s="43">
        <v>0</v>
      </c>
      <c r="AR7" s="41">
        <f t="shared" si="4"/>
        <v>0</v>
      </c>
      <c r="AS7" s="44"/>
      <c r="AT7" s="43">
        <v>0</v>
      </c>
      <c r="AU7" s="41">
        <f t="shared" ref="AU7:AU9" si="20">IF(ISERROR(BB7*AT7),"",BB7*AT7)</f>
        <v>0</v>
      </c>
      <c r="AV7" s="44"/>
      <c r="AW7" s="43">
        <v>0</v>
      </c>
      <c r="AX7" s="41">
        <f t="shared" ref="AX7:AX9" si="21">IF(ISERROR(BB7*AW7),"",BB7*AW7)</f>
        <v>0</v>
      </c>
      <c r="AY7" s="41">
        <f t="shared" ref="AY7:AY9" si="22">IF(ISERROR(AL7+AN7+AP7+AR7),"",AL7+AN7+AP7+AR7)</f>
        <v>0</v>
      </c>
      <c r="AZ7" s="41">
        <f t="shared" ref="AZ7:AZ9" si="23">IF(ISERROR(U7+AY7),"",U7+AY7)</f>
        <v>9.4499999999999993</v>
      </c>
      <c r="BA7" s="45">
        <f t="shared" si="5"/>
        <v>6.964380648591173E-2</v>
      </c>
      <c r="BB7" s="44">
        <v>10.157399999999999</v>
      </c>
      <c r="BC7" s="49"/>
      <c r="BD7" s="37"/>
      <c r="BE7" s="41">
        <f t="shared" ref="BE7:BE9" si="24">IF(ISERROR(AZ7*BD7),"",AZ7*BD7)</f>
        <v>0</v>
      </c>
      <c r="BF7" s="41">
        <f t="shared" ref="BF7:BF9" si="25">IF(ISERROR(BB7*BD7),"",BB7*BD7)</f>
        <v>0</v>
      </c>
    </row>
    <row r="8" spans="1:58" s="25" customFormat="1" ht="17.25" customHeight="1" x14ac:dyDescent="0.25">
      <c r="A8" s="50">
        <v>7</v>
      </c>
      <c r="B8" s="30"/>
      <c r="C8" s="30"/>
      <c r="D8" s="30"/>
      <c r="E8" s="27" t="s">
        <v>87</v>
      </c>
      <c r="F8" s="27"/>
      <c r="G8" s="27" t="s">
        <v>60</v>
      </c>
      <c r="H8" s="28"/>
      <c r="I8" s="27" t="s">
        <v>88</v>
      </c>
      <c r="J8" s="27" t="s">
        <v>89</v>
      </c>
      <c r="K8" s="47" t="s">
        <v>90</v>
      </c>
      <c r="L8" s="27" t="s">
        <v>91</v>
      </c>
      <c r="M8" s="27" t="s">
        <v>92</v>
      </c>
      <c r="N8" s="27" t="s">
        <v>93</v>
      </c>
      <c r="O8" s="31" t="s">
        <v>94</v>
      </c>
      <c r="Q8" s="27"/>
      <c r="R8" s="48"/>
      <c r="S8" s="27" t="s">
        <v>86</v>
      </c>
      <c r="T8" s="34"/>
      <c r="U8" s="34">
        <v>10.45</v>
      </c>
      <c r="V8" s="27" t="s">
        <v>7</v>
      </c>
      <c r="W8" s="35">
        <v>30</v>
      </c>
      <c r="X8" s="35">
        <v>25</v>
      </c>
      <c r="Y8" s="35">
        <v>40</v>
      </c>
      <c r="Z8" s="36">
        <v>5.36</v>
      </c>
      <c r="AA8" s="37">
        <v>2</v>
      </c>
      <c r="AB8" s="38">
        <f t="shared" si="16"/>
        <v>0.03</v>
      </c>
      <c r="AC8" s="36">
        <v>65</v>
      </c>
      <c r="AD8" s="39">
        <f t="shared" si="17"/>
        <v>4333.3333333333339</v>
      </c>
      <c r="AE8" s="40">
        <v>3500</v>
      </c>
      <c r="AF8" s="41">
        <f t="shared" si="18"/>
        <v>0.8076923076923076</v>
      </c>
      <c r="AG8" s="27" t="s">
        <v>69</v>
      </c>
      <c r="AH8" s="42">
        <v>0.218</v>
      </c>
      <c r="AI8" s="41">
        <f t="shared" si="0"/>
        <v>2.2780999999999998</v>
      </c>
      <c r="AJ8" s="41">
        <f t="shared" si="1"/>
        <v>13.535792307692308</v>
      </c>
      <c r="AK8" s="43">
        <v>0</v>
      </c>
      <c r="AL8" s="41">
        <f t="shared" si="2"/>
        <v>0</v>
      </c>
      <c r="AM8" s="43">
        <v>0</v>
      </c>
      <c r="AN8" s="41">
        <f t="shared" si="3"/>
        <v>0</v>
      </c>
      <c r="AO8" s="43">
        <v>0</v>
      </c>
      <c r="AP8" s="41">
        <f t="shared" si="19"/>
        <v>0</v>
      </c>
      <c r="AQ8" s="43">
        <v>0</v>
      </c>
      <c r="AR8" s="41">
        <f t="shared" si="4"/>
        <v>0</v>
      </c>
      <c r="AS8" s="44"/>
      <c r="AT8" s="43">
        <v>0</v>
      </c>
      <c r="AU8" s="41">
        <f t="shared" si="20"/>
        <v>0</v>
      </c>
      <c r="AV8" s="44"/>
      <c r="AW8" s="43">
        <v>0</v>
      </c>
      <c r="AX8" s="41">
        <f t="shared" si="21"/>
        <v>0</v>
      </c>
      <c r="AY8" s="41">
        <f t="shared" si="22"/>
        <v>0</v>
      </c>
      <c r="AZ8" s="41">
        <f t="shared" si="23"/>
        <v>10.45</v>
      </c>
      <c r="BA8" s="45">
        <f t="shared" si="5"/>
        <v>9.2385592815515491E-2</v>
      </c>
      <c r="BB8" s="44">
        <v>11.5137</v>
      </c>
      <c r="BC8" s="49"/>
      <c r="BD8" s="37"/>
      <c r="BE8" s="41">
        <f t="shared" si="24"/>
        <v>0</v>
      </c>
      <c r="BF8" s="41">
        <f t="shared" si="25"/>
        <v>0</v>
      </c>
    </row>
    <row r="9" spans="1:58" s="25" customFormat="1" ht="15" customHeight="1" x14ac:dyDescent="0.25">
      <c r="A9" s="50">
        <v>8</v>
      </c>
      <c r="B9" s="30"/>
      <c r="C9" s="30"/>
      <c r="D9" s="30"/>
      <c r="E9" s="27" t="s">
        <v>87</v>
      </c>
      <c r="F9" s="27"/>
      <c r="G9" s="27" t="s">
        <v>60</v>
      </c>
      <c r="H9" s="28"/>
      <c r="I9" s="27" t="s">
        <v>88</v>
      </c>
      <c r="J9" s="27" t="s">
        <v>89</v>
      </c>
      <c r="K9" s="47" t="s">
        <v>90</v>
      </c>
      <c r="L9" s="27" t="s">
        <v>91</v>
      </c>
      <c r="M9" s="27" t="s">
        <v>95</v>
      </c>
      <c r="N9" s="27" t="s">
        <v>93</v>
      </c>
      <c r="O9" s="31" t="s">
        <v>96</v>
      </c>
      <c r="Q9" s="27"/>
      <c r="R9" s="48"/>
      <c r="S9" s="27" t="s">
        <v>86</v>
      </c>
      <c r="T9" s="34"/>
      <c r="U9" s="34">
        <v>12.3</v>
      </c>
      <c r="V9" s="27" t="s">
        <v>7</v>
      </c>
      <c r="W9" s="35">
        <v>30</v>
      </c>
      <c r="X9" s="35">
        <v>25</v>
      </c>
      <c r="Y9" s="35">
        <v>44</v>
      </c>
      <c r="Z9" s="36">
        <v>6.74</v>
      </c>
      <c r="AA9" s="37">
        <v>2</v>
      </c>
      <c r="AB9" s="38">
        <f t="shared" si="16"/>
        <v>3.3000000000000002E-2</v>
      </c>
      <c r="AC9" s="36">
        <v>65</v>
      </c>
      <c r="AD9" s="39">
        <f t="shared" si="17"/>
        <v>3939.393939393939</v>
      </c>
      <c r="AE9" s="40">
        <v>3500</v>
      </c>
      <c r="AF9" s="41">
        <f t="shared" si="18"/>
        <v>0.88846153846153852</v>
      </c>
      <c r="AG9" s="27" t="s">
        <v>69</v>
      </c>
      <c r="AH9" s="42">
        <v>0.218</v>
      </c>
      <c r="AI9" s="41">
        <f t="shared" si="0"/>
        <v>2.6814</v>
      </c>
      <c r="AJ9" s="41">
        <f t="shared" si="1"/>
        <v>15.869861538461539</v>
      </c>
      <c r="AK9" s="43">
        <v>0</v>
      </c>
      <c r="AL9" s="41">
        <f t="shared" si="2"/>
        <v>0</v>
      </c>
      <c r="AM9" s="43">
        <v>0</v>
      </c>
      <c r="AN9" s="41">
        <f t="shared" si="3"/>
        <v>0</v>
      </c>
      <c r="AO9" s="43">
        <v>0</v>
      </c>
      <c r="AP9" s="41">
        <f t="shared" si="19"/>
        <v>0</v>
      </c>
      <c r="AQ9" s="43">
        <v>0</v>
      </c>
      <c r="AR9" s="41">
        <f t="shared" si="4"/>
        <v>0</v>
      </c>
      <c r="AS9" s="44"/>
      <c r="AT9" s="43">
        <v>0</v>
      </c>
      <c r="AU9" s="41">
        <f t="shared" si="20"/>
        <v>0</v>
      </c>
      <c r="AV9" s="44"/>
      <c r="AW9" s="43">
        <v>0</v>
      </c>
      <c r="AX9" s="41">
        <f t="shared" si="21"/>
        <v>0</v>
      </c>
      <c r="AY9" s="41">
        <f t="shared" si="22"/>
        <v>0</v>
      </c>
      <c r="AZ9" s="41">
        <f t="shared" si="23"/>
        <v>12.3</v>
      </c>
      <c r="BA9" s="45">
        <f t="shared" si="5"/>
        <v>9.1795144426723235E-2</v>
      </c>
      <c r="BB9" s="44">
        <v>13.543199999999999</v>
      </c>
      <c r="BC9" s="49"/>
      <c r="BD9" s="37"/>
      <c r="BE9" s="41">
        <f t="shared" si="24"/>
        <v>0</v>
      </c>
      <c r="BF9" s="41">
        <f t="shared" si="25"/>
        <v>0</v>
      </c>
    </row>
    <row r="10" spans="1:58" s="25" customFormat="1" ht="15" customHeight="1" x14ac:dyDescent="0.25">
      <c r="A10" s="50">
        <v>9</v>
      </c>
      <c r="B10" s="30"/>
      <c r="C10" s="30"/>
      <c r="D10" s="30"/>
      <c r="E10" s="27" t="s">
        <v>87</v>
      </c>
      <c r="F10" s="27"/>
      <c r="G10" s="27" t="s">
        <v>60</v>
      </c>
      <c r="H10" s="28"/>
      <c r="I10" s="27" t="s">
        <v>88</v>
      </c>
      <c r="J10" s="27" t="s">
        <v>89</v>
      </c>
      <c r="K10" s="47" t="s">
        <v>90</v>
      </c>
      <c r="L10" s="27" t="s">
        <v>91</v>
      </c>
      <c r="M10" s="27" t="s">
        <v>97</v>
      </c>
      <c r="N10" s="27" t="s">
        <v>98</v>
      </c>
      <c r="O10" s="31" t="s">
        <v>99</v>
      </c>
      <c r="Q10" s="27"/>
      <c r="R10" s="48"/>
      <c r="S10" s="27" t="s">
        <v>86</v>
      </c>
      <c r="T10" s="34"/>
      <c r="U10" s="34">
        <v>7.3</v>
      </c>
      <c r="V10" s="27" t="s">
        <v>7</v>
      </c>
      <c r="W10" s="35">
        <v>30</v>
      </c>
      <c r="X10" s="35">
        <v>25</v>
      </c>
      <c r="Y10" s="35">
        <v>28</v>
      </c>
      <c r="Z10" s="36">
        <v>3.8</v>
      </c>
      <c r="AA10" s="37">
        <v>2</v>
      </c>
      <c r="AB10" s="38">
        <f>IF(W10="","",W10*X10*Y10/1000000)</f>
        <v>2.1000000000000001E-2</v>
      </c>
      <c r="AC10" s="36">
        <v>65</v>
      </c>
      <c r="AD10" s="39">
        <f>IF(AA10="","",AC10/AB10*AA10)</f>
        <v>6190.4761904761899</v>
      </c>
      <c r="AE10" s="40">
        <v>3500</v>
      </c>
      <c r="AF10" s="41">
        <f>IF(ISERROR(AE10/AD10),"",AE10/AD10)</f>
        <v>0.56538461538461549</v>
      </c>
      <c r="AG10" s="27" t="s">
        <v>69</v>
      </c>
      <c r="AH10" s="42">
        <v>0.218</v>
      </c>
      <c r="AI10" s="41">
        <f t="shared" si="0"/>
        <v>1.5913999999999999</v>
      </c>
      <c r="AJ10" s="41">
        <f t="shared" si="1"/>
        <v>9.4567846153846151</v>
      </c>
      <c r="AK10" s="43">
        <v>0</v>
      </c>
      <c r="AL10" s="41">
        <f t="shared" si="2"/>
        <v>0</v>
      </c>
      <c r="AM10" s="43">
        <v>0</v>
      </c>
      <c r="AN10" s="41">
        <f t="shared" si="3"/>
        <v>0</v>
      </c>
      <c r="AO10" s="43">
        <v>0</v>
      </c>
      <c r="AP10" s="41">
        <f>IF(ISERROR(BB10*AO10),"",BB10*AO10)</f>
        <v>0</v>
      </c>
      <c r="AQ10" s="43">
        <v>0</v>
      </c>
      <c r="AR10" s="41">
        <f t="shared" si="4"/>
        <v>0</v>
      </c>
      <c r="AS10" s="44"/>
      <c r="AT10" s="43">
        <v>0</v>
      </c>
      <c r="AU10" s="41">
        <f>IF(ISERROR(BB10*AT10),"",BB10*AT10)</f>
        <v>0</v>
      </c>
      <c r="AV10" s="44"/>
      <c r="AW10" s="43">
        <v>0</v>
      </c>
      <c r="AX10" s="41">
        <f>IF(ISERROR(BB10*AW10),"",BB10*AW10)</f>
        <v>0</v>
      </c>
      <c r="AY10" s="41">
        <f>IF(ISERROR(AL10+AN10+AP10+AR10),"",AL10+AN10+AP10+AR10)</f>
        <v>0</v>
      </c>
      <c r="AZ10" s="41">
        <f>IF(ISERROR(U10+AY10),"",U10+AY10)</f>
        <v>7.3</v>
      </c>
      <c r="BA10" s="45">
        <f t="shared" si="5"/>
        <v>6.0670398250016064E-2</v>
      </c>
      <c r="BB10" s="44">
        <v>7.7714999999999996</v>
      </c>
      <c r="BC10" s="49"/>
      <c r="BD10" s="37"/>
      <c r="BE10" s="41">
        <f>IF(ISERROR(AZ10*BD10),"",AZ10*BD10)</f>
        <v>0</v>
      </c>
      <c r="BF10" s="41">
        <f>IF(ISERROR(BB10*BD10),"",BB10*BD10)</f>
        <v>0</v>
      </c>
    </row>
    <row r="11" spans="1:58" s="25" customFormat="1" ht="15" customHeight="1" x14ac:dyDescent="0.25">
      <c r="A11" s="50">
        <v>10</v>
      </c>
      <c r="B11" s="30"/>
      <c r="C11" s="30"/>
      <c r="D11" s="30"/>
      <c r="E11" s="27" t="s">
        <v>87</v>
      </c>
      <c r="F11" s="27"/>
      <c r="G11" s="27" t="s">
        <v>60</v>
      </c>
      <c r="H11" s="28"/>
      <c r="I11" s="27" t="s">
        <v>88</v>
      </c>
      <c r="J11" s="27" t="s">
        <v>89</v>
      </c>
      <c r="K11" s="47" t="s">
        <v>90</v>
      </c>
      <c r="L11" s="27" t="s">
        <v>91</v>
      </c>
      <c r="M11" s="27" t="s">
        <v>100</v>
      </c>
      <c r="N11" s="27" t="s">
        <v>98</v>
      </c>
      <c r="O11" s="31" t="s">
        <v>101</v>
      </c>
      <c r="Q11" s="27"/>
      <c r="R11" s="48"/>
      <c r="S11" s="27" t="s">
        <v>86</v>
      </c>
      <c r="T11" s="34"/>
      <c r="U11" s="34">
        <v>9.4499999999999993</v>
      </c>
      <c r="V11" s="27" t="s">
        <v>7</v>
      </c>
      <c r="W11" s="35">
        <v>30</v>
      </c>
      <c r="X11" s="35">
        <v>25</v>
      </c>
      <c r="Y11" s="35">
        <v>35</v>
      </c>
      <c r="Z11" s="36">
        <v>5.12</v>
      </c>
      <c r="AA11" s="37">
        <v>2</v>
      </c>
      <c r="AB11" s="38">
        <f t="shared" ref="AB11:AB13" si="26">IF(W11="","",W11*X11*Y11/1000000)</f>
        <v>2.6249999999999999E-2</v>
      </c>
      <c r="AC11" s="36">
        <v>65</v>
      </c>
      <c r="AD11" s="39">
        <f t="shared" ref="AD11:AD13" si="27">IF(AA11="","",AC11/AB11*AA11)</f>
        <v>4952.3809523809523</v>
      </c>
      <c r="AE11" s="40">
        <v>3500</v>
      </c>
      <c r="AF11" s="41">
        <f t="shared" ref="AF11:AF13" si="28">IF(ISERROR(AE11/AD11),"",AE11/AD11)</f>
        <v>0.70673076923076927</v>
      </c>
      <c r="AG11" s="27" t="s">
        <v>69</v>
      </c>
      <c r="AH11" s="42">
        <v>0.218</v>
      </c>
      <c r="AI11" s="41">
        <f t="shared" si="0"/>
        <v>2.0600999999999998</v>
      </c>
      <c r="AJ11" s="41">
        <f t="shared" si="1"/>
        <v>12.21683076923077</v>
      </c>
      <c r="AK11" s="43">
        <v>0</v>
      </c>
      <c r="AL11" s="41">
        <f t="shared" si="2"/>
        <v>0</v>
      </c>
      <c r="AM11" s="43">
        <v>0</v>
      </c>
      <c r="AN11" s="41">
        <f t="shared" si="3"/>
        <v>0</v>
      </c>
      <c r="AO11" s="43">
        <v>0</v>
      </c>
      <c r="AP11" s="41">
        <f t="shared" ref="AP11:AP13" si="29">IF(ISERROR(BB11*AO11),"",BB11*AO11)</f>
        <v>0</v>
      </c>
      <c r="AQ11" s="43">
        <v>0</v>
      </c>
      <c r="AR11" s="41">
        <f t="shared" si="4"/>
        <v>0</v>
      </c>
      <c r="AS11" s="44"/>
      <c r="AT11" s="43">
        <v>0</v>
      </c>
      <c r="AU11" s="41">
        <f t="shared" ref="AU11:AU13" si="30">IF(ISERROR(BB11*AT11),"",BB11*AT11)</f>
        <v>0</v>
      </c>
      <c r="AV11" s="44"/>
      <c r="AW11" s="43">
        <v>0</v>
      </c>
      <c r="AX11" s="41">
        <f t="shared" ref="AX11:AX13" si="31">IF(ISERROR(BB11*AW11),"",BB11*AW11)</f>
        <v>0</v>
      </c>
      <c r="AY11" s="41">
        <f t="shared" ref="AY11:AY13" si="32">IF(ISERROR(AL11+AN11+AP11+AR11),"",AL11+AN11+AP11+AR11)</f>
        <v>0</v>
      </c>
      <c r="AZ11" s="41">
        <f t="shared" ref="AZ11:AZ13" si="33">IF(ISERROR(U11+AY11),"",U11+AY11)</f>
        <v>9.4499999999999993</v>
      </c>
      <c r="BA11" s="45">
        <f t="shared" si="5"/>
        <v>6.964380648591173E-2</v>
      </c>
      <c r="BB11" s="44">
        <v>10.157399999999999</v>
      </c>
      <c r="BC11" s="49"/>
      <c r="BD11" s="37"/>
      <c r="BE11" s="41">
        <f t="shared" ref="BE11:BE13" si="34">IF(ISERROR(AZ11*BD11),"",AZ11*BD11)</f>
        <v>0</v>
      </c>
      <c r="BF11" s="41">
        <f t="shared" ref="BF11:BF13" si="35">IF(ISERROR(BB11*BD11),"",BB11*BD11)</f>
        <v>0</v>
      </c>
    </row>
    <row r="12" spans="1:58" s="25" customFormat="1" ht="15" customHeight="1" x14ac:dyDescent="0.25">
      <c r="A12" s="50">
        <v>11</v>
      </c>
      <c r="B12" s="30"/>
      <c r="C12" s="30"/>
      <c r="D12" s="30"/>
      <c r="E12" s="27" t="s">
        <v>87</v>
      </c>
      <c r="F12" s="27"/>
      <c r="G12" s="27" t="s">
        <v>60</v>
      </c>
      <c r="H12" s="28"/>
      <c r="I12" s="27" t="s">
        <v>88</v>
      </c>
      <c r="J12" s="27" t="s">
        <v>89</v>
      </c>
      <c r="K12" s="47" t="s">
        <v>90</v>
      </c>
      <c r="L12" s="27" t="s">
        <v>91</v>
      </c>
      <c r="M12" s="27" t="s">
        <v>92</v>
      </c>
      <c r="N12" s="27" t="s">
        <v>98</v>
      </c>
      <c r="O12" s="31" t="s">
        <v>102</v>
      </c>
      <c r="Q12" s="27"/>
      <c r="R12" s="48"/>
      <c r="S12" s="27" t="s">
        <v>86</v>
      </c>
      <c r="T12" s="34"/>
      <c r="U12" s="34">
        <v>10.45</v>
      </c>
      <c r="V12" s="27" t="s">
        <v>7</v>
      </c>
      <c r="W12" s="35">
        <v>30</v>
      </c>
      <c r="X12" s="35">
        <v>25</v>
      </c>
      <c r="Y12" s="35">
        <v>40</v>
      </c>
      <c r="Z12" s="36">
        <v>5.36</v>
      </c>
      <c r="AA12" s="37">
        <v>2</v>
      </c>
      <c r="AB12" s="38">
        <f t="shared" si="26"/>
        <v>0.03</v>
      </c>
      <c r="AC12" s="36">
        <v>65</v>
      </c>
      <c r="AD12" s="39">
        <f t="shared" si="27"/>
        <v>4333.3333333333339</v>
      </c>
      <c r="AE12" s="40">
        <v>3500</v>
      </c>
      <c r="AF12" s="41">
        <f t="shared" si="28"/>
        <v>0.8076923076923076</v>
      </c>
      <c r="AG12" s="27" t="s">
        <v>69</v>
      </c>
      <c r="AH12" s="42">
        <v>0.218</v>
      </c>
      <c r="AI12" s="41">
        <f t="shared" si="0"/>
        <v>2.2780999999999998</v>
      </c>
      <c r="AJ12" s="41">
        <f t="shared" si="1"/>
        <v>13.535792307692308</v>
      </c>
      <c r="AK12" s="43">
        <v>0</v>
      </c>
      <c r="AL12" s="41">
        <f t="shared" si="2"/>
        <v>0</v>
      </c>
      <c r="AM12" s="43">
        <v>0</v>
      </c>
      <c r="AN12" s="41">
        <f t="shared" si="3"/>
        <v>0</v>
      </c>
      <c r="AO12" s="43">
        <v>0</v>
      </c>
      <c r="AP12" s="41">
        <f t="shared" si="29"/>
        <v>0</v>
      </c>
      <c r="AQ12" s="43">
        <v>0</v>
      </c>
      <c r="AR12" s="41">
        <f t="shared" si="4"/>
        <v>0</v>
      </c>
      <c r="AS12" s="44"/>
      <c r="AT12" s="43">
        <v>0</v>
      </c>
      <c r="AU12" s="41">
        <f t="shared" si="30"/>
        <v>0</v>
      </c>
      <c r="AV12" s="44"/>
      <c r="AW12" s="43">
        <v>0</v>
      </c>
      <c r="AX12" s="41">
        <f t="shared" si="31"/>
        <v>0</v>
      </c>
      <c r="AY12" s="41">
        <f t="shared" si="32"/>
        <v>0</v>
      </c>
      <c r="AZ12" s="41">
        <f t="shared" si="33"/>
        <v>10.45</v>
      </c>
      <c r="BA12" s="45">
        <f t="shared" si="5"/>
        <v>9.2385592815515491E-2</v>
      </c>
      <c r="BB12" s="44">
        <v>11.5137</v>
      </c>
      <c r="BC12" s="49"/>
      <c r="BD12" s="37"/>
      <c r="BE12" s="41">
        <f t="shared" si="34"/>
        <v>0</v>
      </c>
      <c r="BF12" s="41">
        <f t="shared" si="35"/>
        <v>0</v>
      </c>
    </row>
    <row r="13" spans="1:58" s="25" customFormat="1" ht="15" customHeight="1" x14ac:dyDescent="0.25">
      <c r="A13" s="50">
        <v>12</v>
      </c>
      <c r="B13" s="30"/>
      <c r="C13" s="30"/>
      <c r="D13" s="30"/>
      <c r="E13" s="27" t="s">
        <v>87</v>
      </c>
      <c r="F13" s="27"/>
      <c r="G13" s="27" t="s">
        <v>60</v>
      </c>
      <c r="H13" s="28"/>
      <c r="I13" s="27" t="s">
        <v>88</v>
      </c>
      <c r="J13" s="27" t="s">
        <v>89</v>
      </c>
      <c r="K13" s="47" t="s">
        <v>90</v>
      </c>
      <c r="L13" s="27" t="s">
        <v>91</v>
      </c>
      <c r="M13" s="27" t="s">
        <v>95</v>
      </c>
      <c r="N13" s="27" t="s">
        <v>98</v>
      </c>
      <c r="O13" s="31" t="s">
        <v>103</v>
      </c>
      <c r="Q13" s="27"/>
      <c r="R13" s="48"/>
      <c r="S13" s="27" t="s">
        <v>86</v>
      </c>
      <c r="T13" s="34"/>
      <c r="U13" s="34">
        <v>12.3</v>
      </c>
      <c r="V13" s="27" t="s">
        <v>7</v>
      </c>
      <c r="W13" s="35">
        <v>30</v>
      </c>
      <c r="X13" s="35">
        <v>25</v>
      </c>
      <c r="Y13" s="35">
        <v>44</v>
      </c>
      <c r="Z13" s="36">
        <v>6.74</v>
      </c>
      <c r="AA13" s="37">
        <v>2</v>
      </c>
      <c r="AB13" s="38">
        <f t="shared" si="26"/>
        <v>3.3000000000000002E-2</v>
      </c>
      <c r="AC13" s="36">
        <v>65</v>
      </c>
      <c r="AD13" s="39">
        <f t="shared" si="27"/>
        <v>3939.393939393939</v>
      </c>
      <c r="AE13" s="40">
        <v>3500</v>
      </c>
      <c r="AF13" s="41">
        <f t="shared" si="28"/>
        <v>0.88846153846153852</v>
      </c>
      <c r="AG13" s="27" t="s">
        <v>69</v>
      </c>
      <c r="AH13" s="42">
        <v>0.218</v>
      </c>
      <c r="AI13" s="41">
        <f t="shared" si="0"/>
        <v>2.6814</v>
      </c>
      <c r="AJ13" s="41">
        <f t="shared" si="1"/>
        <v>15.869861538461539</v>
      </c>
      <c r="AK13" s="43">
        <v>0</v>
      </c>
      <c r="AL13" s="41">
        <f t="shared" si="2"/>
        <v>0</v>
      </c>
      <c r="AM13" s="43">
        <v>0</v>
      </c>
      <c r="AN13" s="41">
        <f t="shared" si="3"/>
        <v>0</v>
      </c>
      <c r="AO13" s="43">
        <v>0</v>
      </c>
      <c r="AP13" s="41">
        <f t="shared" si="29"/>
        <v>0</v>
      </c>
      <c r="AQ13" s="43">
        <v>0</v>
      </c>
      <c r="AR13" s="41">
        <f t="shared" si="4"/>
        <v>0</v>
      </c>
      <c r="AS13" s="44"/>
      <c r="AT13" s="43">
        <v>0</v>
      </c>
      <c r="AU13" s="41">
        <f t="shared" si="30"/>
        <v>0</v>
      </c>
      <c r="AV13" s="44"/>
      <c r="AW13" s="43">
        <v>0</v>
      </c>
      <c r="AX13" s="41">
        <f t="shared" si="31"/>
        <v>0</v>
      </c>
      <c r="AY13" s="41">
        <f t="shared" si="32"/>
        <v>0</v>
      </c>
      <c r="AZ13" s="41">
        <f t="shared" si="33"/>
        <v>12.3</v>
      </c>
      <c r="BA13" s="45">
        <f t="shared" si="5"/>
        <v>9.1795144426723235E-2</v>
      </c>
      <c r="BB13" s="44">
        <v>13.543199999999999</v>
      </c>
      <c r="BC13" s="49"/>
      <c r="BD13" s="37"/>
      <c r="BE13" s="41">
        <f t="shared" si="34"/>
        <v>0</v>
      </c>
      <c r="BF13" s="41">
        <f t="shared" si="35"/>
        <v>0</v>
      </c>
    </row>
    <row r="14" spans="1:58" s="25" customFormat="1" ht="15" customHeight="1" x14ac:dyDescent="0.25">
      <c r="A14" s="50">
        <v>13</v>
      </c>
      <c r="B14" s="30"/>
      <c r="C14" s="30"/>
      <c r="D14" s="30"/>
      <c r="E14" s="27" t="s">
        <v>87</v>
      </c>
      <c r="F14" s="27"/>
      <c r="G14" s="27" t="s">
        <v>60</v>
      </c>
      <c r="H14" s="28"/>
      <c r="I14" s="27" t="s">
        <v>88</v>
      </c>
      <c r="J14" s="27" t="s">
        <v>89</v>
      </c>
      <c r="K14" s="47" t="s">
        <v>90</v>
      </c>
      <c r="L14" s="27" t="s">
        <v>91</v>
      </c>
      <c r="M14" s="27" t="s">
        <v>97</v>
      </c>
      <c r="N14" s="27" t="s">
        <v>104</v>
      </c>
      <c r="O14" s="31" t="s">
        <v>105</v>
      </c>
      <c r="Q14" s="27"/>
      <c r="R14" s="48"/>
      <c r="S14" s="27" t="s">
        <v>86</v>
      </c>
      <c r="T14" s="34"/>
      <c r="U14" s="34">
        <v>7.3</v>
      </c>
      <c r="V14" s="27" t="s">
        <v>7</v>
      </c>
      <c r="W14" s="35">
        <v>30</v>
      </c>
      <c r="X14" s="35">
        <v>25</v>
      </c>
      <c r="Y14" s="35">
        <v>28</v>
      </c>
      <c r="Z14" s="36">
        <v>3.8</v>
      </c>
      <c r="AA14" s="37">
        <v>2</v>
      </c>
      <c r="AB14" s="38">
        <f>IF(W14="","",W14*X14*Y14/1000000)</f>
        <v>2.1000000000000001E-2</v>
      </c>
      <c r="AC14" s="36">
        <v>65</v>
      </c>
      <c r="AD14" s="39">
        <f>IF(AA14="","",AC14/AB14*AA14)</f>
        <v>6190.4761904761899</v>
      </c>
      <c r="AE14" s="40">
        <v>3500</v>
      </c>
      <c r="AF14" s="41">
        <f>IF(ISERROR(AE14/AD14),"",AE14/AD14)</f>
        <v>0.56538461538461549</v>
      </c>
      <c r="AG14" s="27" t="s">
        <v>106</v>
      </c>
      <c r="AH14" s="42">
        <v>0.20499999999999999</v>
      </c>
      <c r="AI14" s="41">
        <f t="shared" si="0"/>
        <v>1.4964999999999999</v>
      </c>
      <c r="AJ14" s="41">
        <f t="shared" si="1"/>
        <v>9.3618846153846142</v>
      </c>
      <c r="AK14" s="43">
        <v>0</v>
      </c>
      <c r="AL14" s="41">
        <f t="shared" si="2"/>
        <v>0</v>
      </c>
      <c r="AM14" s="43">
        <v>0</v>
      </c>
      <c r="AN14" s="41">
        <f t="shared" si="3"/>
        <v>0</v>
      </c>
      <c r="AO14" s="43">
        <v>0</v>
      </c>
      <c r="AP14" s="41">
        <f>IF(ISERROR(BB14*AO14),"",BB14*AO14)</f>
        <v>0</v>
      </c>
      <c r="AQ14" s="43">
        <v>0</v>
      </c>
      <c r="AR14" s="41">
        <f t="shared" si="4"/>
        <v>0</v>
      </c>
      <c r="AS14" s="44"/>
      <c r="AT14" s="43">
        <v>0</v>
      </c>
      <c r="AU14" s="41">
        <f>IF(ISERROR(BB14*AT14),"",BB14*AT14)</f>
        <v>0</v>
      </c>
      <c r="AV14" s="44"/>
      <c r="AW14" s="43">
        <v>0</v>
      </c>
      <c r="AX14" s="41">
        <f>IF(ISERROR(BB14*AW14),"",BB14*AW14)</f>
        <v>0</v>
      </c>
      <c r="AY14" s="41">
        <f>IF(ISERROR(AL14+AN14+AP14+AR14),"",AL14+AN14+AP14+AR14)</f>
        <v>0</v>
      </c>
      <c r="AZ14" s="41">
        <f>IF(ISERROR(U14+AY14),"",U14+AY14)</f>
        <v>7.3</v>
      </c>
      <c r="BA14" s="45">
        <f t="shared" si="5"/>
        <v>6.0670398250016064E-2</v>
      </c>
      <c r="BB14" s="44">
        <v>7.7714999999999996</v>
      </c>
      <c r="BC14" s="49"/>
      <c r="BD14" s="37"/>
      <c r="BE14" s="41">
        <f>IF(ISERROR(AZ14*BD14),"",AZ14*BD14)</f>
        <v>0</v>
      </c>
      <c r="BF14" s="41">
        <f>IF(ISERROR(BB14*BD14),"",BB14*BD14)</f>
        <v>0</v>
      </c>
    </row>
    <row r="15" spans="1:58" s="25" customFormat="1" ht="15" customHeight="1" x14ac:dyDescent="0.25">
      <c r="A15" s="50">
        <v>14</v>
      </c>
      <c r="B15" s="30"/>
      <c r="C15" s="30"/>
      <c r="D15" s="30"/>
      <c r="E15" s="27" t="s">
        <v>87</v>
      </c>
      <c r="F15" s="27"/>
      <c r="G15" s="27" t="s">
        <v>60</v>
      </c>
      <c r="H15" s="28"/>
      <c r="I15" s="27" t="s">
        <v>88</v>
      </c>
      <c r="J15" s="27" t="s">
        <v>89</v>
      </c>
      <c r="K15" s="47" t="s">
        <v>90</v>
      </c>
      <c r="L15" s="27" t="s">
        <v>91</v>
      </c>
      <c r="M15" s="27" t="s">
        <v>100</v>
      </c>
      <c r="N15" s="27" t="s">
        <v>104</v>
      </c>
      <c r="O15" s="31" t="s">
        <v>107</v>
      </c>
      <c r="Q15" s="27"/>
      <c r="R15" s="48"/>
      <c r="S15" s="27" t="s">
        <v>86</v>
      </c>
      <c r="T15" s="34"/>
      <c r="U15" s="34">
        <v>9.4499999999999993</v>
      </c>
      <c r="V15" s="27" t="s">
        <v>7</v>
      </c>
      <c r="W15" s="35">
        <v>30</v>
      </c>
      <c r="X15" s="35">
        <v>25</v>
      </c>
      <c r="Y15" s="35">
        <v>35</v>
      </c>
      <c r="Z15" s="36">
        <v>5.12</v>
      </c>
      <c r="AA15" s="37">
        <v>2</v>
      </c>
      <c r="AB15" s="38">
        <f t="shared" ref="AB15:AB17" si="36">IF(W15="","",W15*X15*Y15/1000000)</f>
        <v>2.6249999999999999E-2</v>
      </c>
      <c r="AC15" s="36">
        <v>65</v>
      </c>
      <c r="AD15" s="39">
        <f t="shared" ref="AD15:AD17" si="37">IF(AA15="","",AC15/AB15*AA15)</f>
        <v>4952.3809523809523</v>
      </c>
      <c r="AE15" s="40">
        <v>3500</v>
      </c>
      <c r="AF15" s="41">
        <f t="shared" ref="AF15:AF17" si="38">IF(ISERROR(AE15/AD15),"",AE15/AD15)</f>
        <v>0.70673076923076927</v>
      </c>
      <c r="AG15" s="27" t="s">
        <v>108</v>
      </c>
      <c r="AH15" s="42">
        <v>0.20499999999999999</v>
      </c>
      <c r="AI15" s="41">
        <f t="shared" si="0"/>
        <v>1.9372499999999997</v>
      </c>
      <c r="AJ15" s="41">
        <f t="shared" si="1"/>
        <v>12.093980769230768</v>
      </c>
      <c r="AK15" s="43">
        <v>0</v>
      </c>
      <c r="AL15" s="41">
        <f t="shared" si="2"/>
        <v>0</v>
      </c>
      <c r="AM15" s="43">
        <v>0</v>
      </c>
      <c r="AN15" s="41">
        <f t="shared" si="3"/>
        <v>0</v>
      </c>
      <c r="AO15" s="43">
        <v>0</v>
      </c>
      <c r="AP15" s="41">
        <f t="shared" ref="AP15:AP17" si="39">IF(ISERROR(BB15*AO15),"",BB15*AO15)</f>
        <v>0</v>
      </c>
      <c r="AQ15" s="43">
        <v>0</v>
      </c>
      <c r="AR15" s="41">
        <f t="shared" si="4"/>
        <v>0</v>
      </c>
      <c r="AS15" s="44"/>
      <c r="AT15" s="43">
        <v>0</v>
      </c>
      <c r="AU15" s="41">
        <f t="shared" ref="AU15:AU17" si="40">IF(ISERROR(BB15*AT15),"",BB15*AT15)</f>
        <v>0</v>
      </c>
      <c r="AV15" s="44"/>
      <c r="AW15" s="43">
        <v>0</v>
      </c>
      <c r="AX15" s="41">
        <f t="shared" ref="AX15:AX17" si="41">IF(ISERROR(BB15*AW15),"",BB15*AW15)</f>
        <v>0</v>
      </c>
      <c r="AY15" s="41">
        <f t="shared" ref="AY15:AY17" si="42">IF(ISERROR(AL15+AN15+AP15+AR15),"",AL15+AN15+AP15+AR15)</f>
        <v>0</v>
      </c>
      <c r="AZ15" s="41">
        <f t="shared" ref="AZ15:AZ17" si="43">IF(ISERROR(U15+AY15),"",U15+AY15)</f>
        <v>9.4499999999999993</v>
      </c>
      <c r="BA15" s="45">
        <f t="shared" si="5"/>
        <v>6.964380648591173E-2</v>
      </c>
      <c r="BB15" s="44">
        <v>10.157399999999999</v>
      </c>
      <c r="BC15" s="49"/>
      <c r="BD15" s="37"/>
      <c r="BE15" s="41">
        <f t="shared" ref="BE15:BE17" si="44">IF(ISERROR(AZ15*BD15),"",AZ15*BD15)</f>
        <v>0</v>
      </c>
      <c r="BF15" s="41">
        <f t="shared" ref="BF15:BF17" si="45">IF(ISERROR(BB15*BD15),"",BB15*BD15)</f>
        <v>0</v>
      </c>
    </row>
    <row r="16" spans="1:58" s="25" customFormat="1" ht="15" customHeight="1" x14ac:dyDescent="0.25">
      <c r="A16" s="50">
        <v>15</v>
      </c>
      <c r="B16" s="30"/>
      <c r="C16" s="30"/>
      <c r="D16" s="30"/>
      <c r="E16" s="27" t="s">
        <v>109</v>
      </c>
      <c r="F16" s="27"/>
      <c r="G16" s="27" t="s">
        <v>60</v>
      </c>
      <c r="H16" s="28"/>
      <c r="I16" s="27" t="s">
        <v>110</v>
      </c>
      <c r="J16" s="27" t="s">
        <v>111</v>
      </c>
      <c r="K16" s="47" t="s">
        <v>112</v>
      </c>
      <c r="L16" s="27" t="s">
        <v>113</v>
      </c>
      <c r="M16" s="27" t="s">
        <v>114</v>
      </c>
      <c r="N16" s="27" t="s">
        <v>104</v>
      </c>
      <c r="O16" s="31" t="s">
        <v>115</v>
      </c>
      <c r="Q16" s="27"/>
      <c r="R16" s="48"/>
      <c r="S16" s="27" t="s">
        <v>116</v>
      </c>
      <c r="T16" s="34"/>
      <c r="U16" s="34">
        <v>10.45</v>
      </c>
      <c r="V16" s="27" t="s">
        <v>7</v>
      </c>
      <c r="W16" s="35">
        <v>30</v>
      </c>
      <c r="X16" s="35">
        <v>25</v>
      </c>
      <c r="Y16" s="35">
        <v>40</v>
      </c>
      <c r="Z16" s="36">
        <v>5.36</v>
      </c>
      <c r="AA16" s="37">
        <v>2</v>
      </c>
      <c r="AB16" s="38">
        <f t="shared" si="36"/>
        <v>0.03</v>
      </c>
      <c r="AC16" s="36">
        <v>65</v>
      </c>
      <c r="AD16" s="39">
        <f t="shared" si="37"/>
        <v>4333.3333333333339</v>
      </c>
      <c r="AE16" s="40">
        <v>3500</v>
      </c>
      <c r="AF16" s="41">
        <f t="shared" si="38"/>
        <v>0.8076923076923076</v>
      </c>
      <c r="AG16" s="27" t="s">
        <v>108</v>
      </c>
      <c r="AH16" s="42">
        <v>0.20499999999999999</v>
      </c>
      <c r="AI16" s="41">
        <f t="shared" si="0"/>
        <v>2.1422499999999998</v>
      </c>
      <c r="AJ16" s="41">
        <f t="shared" si="1"/>
        <v>13.399942307692307</v>
      </c>
      <c r="AK16" s="43">
        <v>0</v>
      </c>
      <c r="AL16" s="41">
        <f t="shared" si="2"/>
        <v>0</v>
      </c>
      <c r="AM16" s="43">
        <v>0</v>
      </c>
      <c r="AN16" s="41">
        <f t="shared" si="3"/>
        <v>0</v>
      </c>
      <c r="AO16" s="43">
        <v>0</v>
      </c>
      <c r="AP16" s="41">
        <f t="shared" si="39"/>
        <v>0</v>
      </c>
      <c r="AQ16" s="43">
        <v>0</v>
      </c>
      <c r="AR16" s="41">
        <f t="shared" si="4"/>
        <v>0</v>
      </c>
      <c r="AS16" s="44"/>
      <c r="AT16" s="43">
        <v>0</v>
      </c>
      <c r="AU16" s="41">
        <f t="shared" si="40"/>
        <v>0</v>
      </c>
      <c r="AV16" s="44"/>
      <c r="AW16" s="43">
        <v>0</v>
      </c>
      <c r="AX16" s="41">
        <f t="shared" si="41"/>
        <v>0</v>
      </c>
      <c r="AY16" s="41">
        <f t="shared" si="42"/>
        <v>0</v>
      </c>
      <c r="AZ16" s="41">
        <f t="shared" si="43"/>
        <v>10.45</v>
      </c>
      <c r="BA16" s="45">
        <f t="shared" si="5"/>
        <v>9.2385592815515491E-2</v>
      </c>
      <c r="BB16" s="44">
        <v>11.5137</v>
      </c>
      <c r="BC16" s="49"/>
      <c r="BD16" s="37"/>
      <c r="BE16" s="41">
        <f t="shared" si="44"/>
        <v>0</v>
      </c>
      <c r="BF16" s="41">
        <f t="shared" si="45"/>
        <v>0</v>
      </c>
    </row>
    <row r="17" spans="1:58" s="25" customFormat="1" ht="15" customHeight="1" x14ac:dyDescent="0.25">
      <c r="A17" s="50">
        <v>16</v>
      </c>
      <c r="B17" s="30"/>
      <c r="C17" s="30"/>
      <c r="D17" s="30"/>
      <c r="E17" s="27" t="s">
        <v>109</v>
      </c>
      <c r="F17" s="27"/>
      <c r="G17" s="27" t="s">
        <v>60</v>
      </c>
      <c r="H17" s="28"/>
      <c r="I17" s="27" t="s">
        <v>110</v>
      </c>
      <c r="J17" s="27" t="s">
        <v>111</v>
      </c>
      <c r="K17" s="47" t="s">
        <v>112</v>
      </c>
      <c r="L17" s="27" t="s">
        <v>113</v>
      </c>
      <c r="M17" s="27" t="s">
        <v>117</v>
      </c>
      <c r="N17" s="27" t="s">
        <v>104</v>
      </c>
      <c r="O17" s="31" t="s">
        <v>118</v>
      </c>
      <c r="Q17" s="27"/>
      <c r="R17" s="48"/>
      <c r="S17" s="27" t="s">
        <v>116</v>
      </c>
      <c r="T17" s="34"/>
      <c r="U17" s="34">
        <v>12.3</v>
      </c>
      <c r="V17" s="27" t="s">
        <v>7</v>
      </c>
      <c r="W17" s="35">
        <v>30</v>
      </c>
      <c r="X17" s="35">
        <v>25</v>
      </c>
      <c r="Y17" s="35">
        <v>44</v>
      </c>
      <c r="Z17" s="36">
        <v>6.74</v>
      </c>
      <c r="AA17" s="37">
        <v>2</v>
      </c>
      <c r="AB17" s="38">
        <f t="shared" si="36"/>
        <v>3.3000000000000002E-2</v>
      </c>
      <c r="AC17" s="36">
        <v>65</v>
      </c>
      <c r="AD17" s="39">
        <f t="shared" si="37"/>
        <v>3939.393939393939</v>
      </c>
      <c r="AE17" s="40">
        <v>3500</v>
      </c>
      <c r="AF17" s="41">
        <f t="shared" si="38"/>
        <v>0.88846153846153852</v>
      </c>
      <c r="AG17" s="27" t="s">
        <v>108</v>
      </c>
      <c r="AH17" s="42">
        <v>0.20499999999999999</v>
      </c>
      <c r="AI17" s="41">
        <f t="shared" si="0"/>
        <v>2.5215000000000001</v>
      </c>
      <c r="AJ17" s="41">
        <f t="shared" si="1"/>
        <v>15.709961538461538</v>
      </c>
      <c r="AK17" s="43">
        <v>0</v>
      </c>
      <c r="AL17" s="41">
        <f t="shared" si="2"/>
        <v>0</v>
      </c>
      <c r="AM17" s="43">
        <v>0</v>
      </c>
      <c r="AN17" s="41">
        <f t="shared" si="3"/>
        <v>0</v>
      </c>
      <c r="AO17" s="43">
        <v>0</v>
      </c>
      <c r="AP17" s="41">
        <f t="shared" si="39"/>
        <v>0</v>
      </c>
      <c r="AQ17" s="43">
        <v>0</v>
      </c>
      <c r="AR17" s="41">
        <f t="shared" si="4"/>
        <v>0</v>
      </c>
      <c r="AS17" s="44"/>
      <c r="AT17" s="43">
        <v>0</v>
      </c>
      <c r="AU17" s="41">
        <f t="shared" si="40"/>
        <v>0</v>
      </c>
      <c r="AV17" s="44"/>
      <c r="AW17" s="43">
        <v>0</v>
      </c>
      <c r="AX17" s="41">
        <f t="shared" si="41"/>
        <v>0</v>
      </c>
      <c r="AY17" s="41">
        <f t="shared" si="42"/>
        <v>0</v>
      </c>
      <c r="AZ17" s="41">
        <f t="shared" si="43"/>
        <v>12.3</v>
      </c>
      <c r="BA17" s="45">
        <f t="shared" si="5"/>
        <v>9.1795144426723235E-2</v>
      </c>
      <c r="BB17" s="44">
        <v>13.543199999999999</v>
      </c>
      <c r="BC17" s="49"/>
      <c r="BD17" s="37"/>
      <c r="BE17" s="41">
        <f t="shared" si="44"/>
        <v>0</v>
      </c>
      <c r="BF17" s="41">
        <f t="shared" si="45"/>
        <v>0</v>
      </c>
    </row>
    <row r="18" spans="1:58" s="25" customFormat="1" ht="15" customHeight="1" x14ac:dyDescent="0.25">
      <c r="A18" s="50">
        <v>17</v>
      </c>
      <c r="B18" s="30"/>
      <c r="C18" s="30"/>
      <c r="D18" s="30"/>
      <c r="E18" s="27" t="s">
        <v>109</v>
      </c>
      <c r="F18" s="27"/>
      <c r="G18" s="27" t="s">
        <v>60</v>
      </c>
      <c r="H18" s="28"/>
      <c r="I18" s="27" t="s">
        <v>110</v>
      </c>
      <c r="J18" s="27" t="s">
        <v>111</v>
      </c>
      <c r="K18" s="47" t="s">
        <v>112</v>
      </c>
      <c r="L18" s="27" t="s">
        <v>113</v>
      </c>
      <c r="M18" s="27" t="s">
        <v>119</v>
      </c>
      <c r="N18" s="27" t="s">
        <v>120</v>
      </c>
      <c r="O18" s="31" t="s">
        <v>121</v>
      </c>
      <c r="Q18" s="27"/>
      <c r="R18" s="48"/>
      <c r="S18" s="27" t="s">
        <v>116</v>
      </c>
      <c r="T18" s="34"/>
      <c r="U18" s="34">
        <v>7.3</v>
      </c>
      <c r="V18" s="27" t="s">
        <v>7</v>
      </c>
      <c r="W18" s="35">
        <v>30</v>
      </c>
      <c r="X18" s="35">
        <v>25</v>
      </c>
      <c r="Y18" s="35">
        <v>28</v>
      </c>
      <c r="Z18" s="36">
        <v>3.8</v>
      </c>
      <c r="AA18" s="37">
        <v>2</v>
      </c>
      <c r="AB18" s="38">
        <f>IF(W18="","",W18*X18*Y18/1000000)</f>
        <v>2.1000000000000001E-2</v>
      </c>
      <c r="AC18" s="36">
        <v>65</v>
      </c>
      <c r="AD18" s="39">
        <f>IF(AA18="","",AC18/AB18*AA18)</f>
        <v>6190.4761904761899</v>
      </c>
      <c r="AE18" s="40">
        <v>3500</v>
      </c>
      <c r="AF18" s="41">
        <f>IF(ISERROR(AE18/AD18),"",AE18/AD18)</f>
        <v>0.56538461538461549</v>
      </c>
      <c r="AG18" s="27" t="s">
        <v>108</v>
      </c>
      <c r="AH18" s="42">
        <v>0.20499999999999999</v>
      </c>
      <c r="AI18" s="41">
        <f t="shared" si="0"/>
        <v>1.4964999999999999</v>
      </c>
      <c r="AJ18" s="41">
        <f t="shared" si="1"/>
        <v>9.3618846153846142</v>
      </c>
      <c r="AK18" s="43">
        <v>0</v>
      </c>
      <c r="AL18" s="41">
        <f t="shared" si="2"/>
        <v>0</v>
      </c>
      <c r="AM18" s="43">
        <v>0</v>
      </c>
      <c r="AN18" s="41">
        <f t="shared" si="3"/>
        <v>0</v>
      </c>
      <c r="AO18" s="43">
        <v>0</v>
      </c>
      <c r="AP18" s="41">
        <f>IF(ISERROR(BB18*AO18),"",BB18*AO18)</f>
        <v>0</v>
      </c>
      <c r="AQ18" s="43">
        <v>0</v>
      </c>
      <c r="AR18" s="41">
        <f t="shared" si="4"/>
        <v>0</v>
      </c>
      <c r="AS18" s="44"/>
      <c r="AT18" s="43">
        <v>0</v>
      </c>
      <c r="AU18" s="41">
        <f>IF(ISERROR(BB18*AT18),"",BB18*AT18)</f>
        <v>0</v>
      </c>
      <c r="AV18" s="44"/>
      <c r="AW18" s="43">
        <v>0</v>
      </c>
      <c r="AX18" s="41">
        <f>IF(ISERROR(BB18*AW18),"",BB18*AW18)</f>
        <v>0</v>
      </c>
      <c r="AY18" s="41">
        <f>IF(ISERROR(AL18+AN18+AP18+AR18),"",AL18+AN18+AP18+AR18)</f>
        <v>0</v>
      </c>
      <c r="AZ18" s="41">
        <f>IF(ISERROR(U18+AY18),"",U18+AY18)</f>
        <v>7.3</v>
      </c>
      <c r="BA18" s="45">
        <f t="shared" si="5"/>
        <v>6.0670398250016064E-2</v>
      </c>
      <c r="BB18" s="44">
        <v>7.7714999999999996</v>
      </c>
      <c r="BC18" s="49"/>
      <c r="BD18" s="37"/>
      <c r="BE18" s="41">
        <f>IF(ISERROR(AZ18*BD18),"",AZ18*BD18)</f>
        <v>0</v>
      </c>
      <c r="BF18" s="41">
        <f>IF(ISERROR(BB18*BD18),"",BB18*BD18)</f>
        <v>0</v>
      </c>
    </row>
    <row r="19" spans="1:58" s="25" customFormat="1" ht="15" customHeight="1" x14ac:dyDescent="0.25">
      <c r="A19" s="50">
        <v>18</v>
      </c>
      <c r="B19" s="30"/>
      <c r="C19" s="30"/>
      <c r="D19" s="30"/>
      <c r="E19" s="27" t="s">
        <v>109</v>
      </c>
      <c r="F19" s="27"/>
      <c r="G19" s="27" t="s">
        <v>60</v>
      </c>
      <c r="H19" s="28"/>
      <c r="I19" s="27" t="s">
        <v>110</v>
      </c>
      <c r="J19" s="27" t="s">
        <v>111</v>
      </c>
      <c r="K19" s="47" t="s">
        <v>112</v>
      </c>
      <c r="L19" s="27" t="s">
        <v>113</v>
      </c>
      <c r="M19" s="27" t="s">
        <v>122</v>
      </c>
      <c r="N19" s="27" t="s">
        <v>120</v>
      </c>
      <c r="O19" s="31" t="s">
        <v>123</v>
      </c>
      <c r="Q19" s="27"/>
      <c r="R19" s="48"/>
      <c r="S19" s="27" t="s">
        <v>116</v>
      </c>
      <c r="T19" s="34"/>
      <c r="U19" s="34">
        <v>9.4499999999999993</v>
      </c>
      <c r="V19" s="27" t="s">
        <v>7</v>
      </c>
      <c r="W19" s="35">
        <v>30</v>
      </c>
      <c r="X19" s="35">
        <v>25</v>
      </c>
      <c r="Y19" s="35">
        <v>35</v>
      </c>
      <c r="Z19" s="36">
        <v>5.12</v>
      </c>
      <c r="AA19" s="37">
        <v>2</v>
      </c>
      <c r="AB19" s="38">
        <f t="shared" ref="AB19:AB21" si="46">IF(W19="","",W19*X19*Y19/1000000)</f>
        <v>2.6249999999999999E-2</v>
      </c>
      <c r="AC19" s="36">
        <v>65</v>
      </c>
      <c r="AD19" s="39">
        <f t="shared" ref="AD19:AD21" si="47">IF(AA19="","",AC19/AB19*AA19)</f>
        <v>4952.3809523809523</v>
      </c>
      <c r="AE19" s="40">
        <v>3500</v>
      </c>
      <c r="AF19" s="41">
        <f t="shared" ref="AF19:AF21" si="48">IF(ISERROR(AE19/AD19),"",AE19/AD19)</f>
        <v>0.70673076923076927</v>
      </c>
      <c r="AG19" s="27" t="s">
        <v>108</v>
      </c>
      <c r="AH19" s="42">
        <v>0.20499999999999999</v>
      </c>
      <c r="AI19" s="41">
        <f t="shared" si="0"/>
        <v>1.9372499999999997</v>
      </c>
      <c r="AJ19" s="41">
        <f t="shared" si="1"/>
        <v>12.093980769230768</v>
      </c>
      <c r="AK19" s="43">
        <v>0</v>
      </c>
      <c r="AL19" s="41">
        <f t="shared" si="2"/>
        <v>0</v>
      </c>
      <c r="AM19" s="43">
        <v>0</v>
      </c>
      <c r="AN19" s="41">
        <f t="shared" si="3"/>
        <v>0</v>
      </c>
      <c r="AO19" s="43">
        <v>0</v>
      </c>
      <c r="AP19" s="41">
        <f t="shared" ref="AP19:AP21" si="49">IF(ISERROR(BB19*AO19),"",BB19*AO19)</f>
        <v>0</v>
      </c>
      <c r="AQ19" s="43">
        <v>0</v>
      </c>
      <c r="AR19" s="41">
        <f t="shared" si="4"/>
        <v>0</v>
      </c>
      <c r="AS19" s="44"/>
      <c r="AT19" s="43">
        <v>0</v>
      </c>
      <c r="AU19" s="41">
        <f t="shared" ref="AU19:AU21" si="50">IF(ISERROR(BB19*AT19),"",BB19*AT19)</f>
        <v>0</v>
      </c>
      <c r="AV19" s="44"/>
      <c r="AW19" s="43">
        <v>0</v>
      </c>
      <c r="AX19" s="41">
        <f t="shared" ref="AX19:AX21" si="51">IF(ISERROR(BB19*AW19),"",BB19*AW19)</f>
        <v>0</v>
      </c>
      <c r="AY19" s="41">
        <f t="shared" ref="AY19:AY21" si="52">IF(ISERROR(AL19+AN19+AP19+AR19),"",AL19+AN19+AP19+AR19)</f>
        <v>0</v>
      </c>
      <c r="AZ19" s="41">
        <f t="shared" ref="AZ19:AZ21" si="53">IF(ISERROR(U19+AY19),"",U19+AY19)</f>
        <v>9.4499999999999993</v>
      </c>
      <c r="BA19" s="45">
        <f t="shared" si="5"/>
        <v>6.964380648591173E-2</v>
      </c>
      <c r="BB19" s="44">
        <v>10.157399999999999</v>
      </c>
      <c r="BC19" s="49"/>
      <c r="BD19" s="37"/>
      <c r="BE19" s="41">
        <f t="shared" ref="BE19:BE21" si="54">IF(ISERROR(AZ19*BD19),"",AZ19*BD19)</f>
        <v>0</v>
      </c>
      <c r="BF19" s="41">
        <f t="shared" ref="BF19:BF21" si="55">IF(ISERROR(BB19*BD19),"",BB19*BD19)</f>
        <v>0</v>
      </c>
    </row>
    <row r="20" spans="1:58" s="25" customFormat="1" ht="15" customHeight="1" x14ac:dyDescent="0.25">
      <c r="A20" s="50">
        <v>19</v>
      </c>
      <c r="B20" s="30"/>
      <c r="C20" s="30"/>
      <c r="D20" s="30"/>
      <c r="E20" s="27" t="s">
        <v>109</v>
      </c>
      <c r="F20" s="27"/>
      <c r="G20" s="27" t="s">
        <v>60</v>
      </c>
      <c r="H20" s="28"/>
      <c r="I20" s="27" t="s">
        <v>110</v>
      </c>
      <c r="J20" s="27" t="s">
        <v>111</v>
      </c>
      <c r="K20" s="47" t="s">
        <v>112</v>
      </c>
      <c r="L20" s="27" t="s">
        <v>113</v>
      </c>
      <c r="M20" s="27" t="s">
        <v>114</v>
      </c>
      <c r="N20" s="27" t="s">
        <v>120</v>
      </c>
      <c r="O20" s="31" t="s">
        <v>124</v>
      </c>
      <c r="Q20" s="27"/>
      <c r="R20" s="48"/>
      <c r="S20" s="27" t="s">
        <v>116</v>
      </c>
      <c r="T20" s="34"/>
      <c r="U20" s="34">
        <v>10.45</v>
      </c>
      <c r="V20" s="27" t="s">
        <v>7</v>
      </c>
      <c r="W20" s="35">
        <v>30</v>
      </c>
      <c r="X20" s="35">
        <v>25</v>
      </c>
      <c r="Y20" s="35">
        <v>40</v>
      </c>
      <c r="Z20" s="36">
        <v>5.36</v>
      </c>
      <c r="AA20" s="37">
        <v>2</v>
      </c>
      <c r="AB20" s="38">
        <f t="shared" si="46"/>
        <v>0.03</v>
      </c>
      <c r="AC20" s="36">
        <v>65</v>
      </c>
      <c r="AD20" s="39">
        <f t="shared" si="47"/>
        <v>4333.3333333333339</v>
      </c>
      <c r="AE20" s="40">
        <v>3500</v>
      </c>
      <c r="AF20" s="41">
        <f t="shared" si="48"/>
        <v>0.8076923076923076</v>
      </c>
      <c r="AG20" s="27" t="s">
        <v>108</v>
      </c>
      <c r="AH20" s="42">
        <v>0.20499999999999999</v>
      </c>
      <c r="AI20" s="41">
        <f t="shared" si="0"/>
        <v>2.1422499999999998</v>
      </c>
      <c r="AJ20" s="41">
        <f t="shared" si="1"/>
        <v>13.399942307692307</v>
      </c>
      <c r="AK20" s="43">
        <v>0</v>
      </c>
      <c r="AL20" s="41">
        <f t="shared" si="2"/>
        <v>0</v>
      </c>
      <c r="AM20" s="43">
        <v>0</v>
      </c>
      <c r="AN20" s="41">
        <f t="shared" si="3"/>
        <v>0</v>
      </c>
      <c r="AO20" s="43">
        <v>0</v>
      </c>
      <c r="AP20" s="41">
        <f t="shared" si="49"/>
        <v>0</v>
      </c>
      <c r="AQ20" s="43">
        <v>0</v>
      </c>
      <c r="AR20" s="41">
        <f t="shared" si="4"/>
        <v>0</v>
      </c>
      <c r="AS20" s="44"/>
      <c r="AT20" s="43">
        <v>0</v>
      </c>
      <c r="AU20" s="41">
        <f t="shared" si="50"/>
        <v>0</v>
      </c>
      <c r="AV20" s="44"/>
      <c r="AW20" s="43">
        <v>0</v>
      </c>
      <c r="AX20" s="41">
        <f t="shared" si="51"/>
        <v>0</v>
      </c>
      <c r="AY20" s="41">
        <f t="shared" si="52"/>
        <v>0</v>
      </c>
      <c r="AZ20" s="41">
        <f t="shared" si="53"/>
        <v>10.45</v>
      </c>
      <c r="BA20" s="45">
        <f t="shared" si="5"/>
        <v>9.2385592815515491E-2</v>
      </c>
      <c r="BB20" s="44">
        <v>11.5137</v>
      </c>
      <c r="BC20" s="49"/>
      <c r="BD20" s="37"/>
      <c r="BE20" s="41">
        <f t="shared" si="54"/>
        <v>0</v>
      </c>
      <c r="BF20" s="41">
        <f t="shared" si="55"/>
        <v>0</v>
      </c>
    </row>
    <row r="21" spans="1:58" s="25" customFormat="1" ht="15" customHeight="1" x14ac:dyDescent="0.25">
      <c r="A21" s="50">
        <v>20</v>
      </c>
      <c r="B21" s="30"/>
      <c r="C21" s="30"/>
      <c r="D21" s="30"/>
      <c r="E21" s="27" t="s">
        <v>109</v>
      </c>
      <c r="F21" s="27"/>
      <c r="G21" s="27" t="s">
        <v>60</v>
      </c>
      <c r="H21" s="28"/>
      <c r="I21" s="27" t="s">
        <v>110</v>
      </c>
      <c r="J21" s="27" t="s">
        <v>111</v>
      </c>
      <c r="K21" s="47" t="s">
        <v>112</v>
      </c>
      <c r="L21" s="27" t="s">
        <v>113</v>
      </c>
      <c r="M21" s="27" t="s">
        <v>117</v>
      </c>
      <c r="N21" s="27" t="s">
        <v>120</v>
      </c>
      <c r="O21" s="31" t="s">
        <v>125</v>
      </c>
      <c r="Q21" s="27"/>
      <c r="R21" s="48"/>
      <c r="S21" s="27" t="s">
        <v>116</v>
      </c>
      <c r="T21" s="34"/>
      <c r="U21" s="34">
        <v>12.3</v>
      </c>
      <c r="V21" s="27" t="s">
        <v>7</v>
      </c>
      <c r="W21" s="35">
        <v>30</v>
      </c>
      <c r="X21" s="35">
        <v>25</v>
      </c>
      <c r="Y21" s="35">
        <v>44</v>
      </c>
      <c r="Z21" s="36">
        <v>6.74</v>
      </c>
      <c r="AA21" s="37">
        <v>2</v>
      </c>
      <c r="AB21" s="38">
        <f t="shared" si="46"/>
        <v>3.3000000000000002E-2</v>
      </c>
      <c r="AC21" s="36">
        <v>65</v>
      </c>
      <c r="AD21" s="39">
        <f t="shared" si="47"/>
        <v>3939.393939393939</v>
      </c>
      <c r="AE21" s="40">
        <v>3500</v>
      </c>
      <c r="AF21" s="41">
        <f t="shared" si="48"/>
        <v>0.88846153846153852</v>
      </c>
      <c r="AG21" s="27" t="s">
        <v>108</v>
      </c>
      <c r="AH21" s="42">
        <v>0.20499999999999999</v>
      </c>
      <c r="AI21" s="41">
        <f t="shared" si="0"/>
        <v>2.5215000000000001</v>
      </c>
      <c r="AJ21" s="41">
        <f t="shared" si="1"/>
        <v>15.709961538461538</v>
      </c>
      <c r="AK21" s="43">
        <v>0</v>
      </c>
      <c r="AL21" s="41">
        <f t="shared" si="2"/>
        <v>0</v>
      </c>
      <c r="AM21" s="43">
        <v>0</v>
      </c>
      <c r="AN21" s="41">
        <f t="shared" si="3"/>
        <v>0</v>
      </c>
      <c r="AO21" s="43">
        <v>0</v>
      </c>
      <c r="AP21" s="41">
        <f t="shared" si="49"/>
        <v>0</v>
      </c>
      <c r="AQ21" s="43">
        <v>0</v>
      </c>
      <c r="AR21" s="41">
        <f t="shared" si="4"/>
        <v>0</v>
      </c>
      <c r="AS21" s="44"/>
      <c r="AT21" s="43">
        <v>0</v>
      </c>
      <c r="AU21" s="41">
        <f t="shared" si="50"/>
        <v>0</v>
      </c>
      <c r="AV21" s="44"/>
      <c r="AW21" s="43">
        <v>0</v>
      </c>
      <c r="AX21" s="41">
        <f t="shared" si="51"/>
        <v>0</v>
      </c>
      <c r="AY21" s="41">
        <f t="shared" si="52"/>
        <v>0</v>
      </c>
      <c r="AZ21" s="41">
        <f t="shared" si="53"/>
        <v>12.3</v>
      </c>
      <c r="BA21" s="45">
        <f t="shared" si="5"/>
        <v>9.1795144426723235E-2</v>
      </c>
      <c r="BB21" s="44">
        <v>13.543199999999999</v>
      </c>
      <c r="BC21" s="49"/>
      <c r="BD21" s="37"/>
      <c r="BE21" s="41">
        <f t="shared" si="54"/>
        <v>0</v>
      </c>
      <c r="BF21" s="41">
        <f t="shared" si="55"/>
        <v>0</v>
      </c>
    </row>
    <row r="22" spans="1:58" s="25" customFormat="1" ht="15" customHeight="1" x14ac:dyDescent="0.25">
      <c r="A22" s="50">
        <v>21</v>
      </c>
      <c r="B22" s="30"/>
      <c r="C22" s="30"/>
      <c r="D22" s="30"/>
      <c r="E22" s="27" t="s">
        <v>109</v>
      </c>
      <c r="F22" s="27"/>
      <c r="G22" s="27" t="s">
        <v>60</v>
      </c>
      <c r="H22" s="28"/>
      <c r="I22" s="27" t="s">
        <v>110</v>
      </c>
      <c r="J22" s="27" t="s">
        <v>111</v>
      </c>
      <c r="K22" s="47" t="s">
        <v>112</v>
      </c>
      <c r="L22" s="27" t="s">
        <v>113</v>
      </c>
      <c r="M22" s="27" t="s">
        <v>119</v>
      </c>
      <c r="N22" s="27" t="s">
        <v>126</v>
      </c>
      <c r="O22" s="31" t="s">
        <v>127</v>
      </c>
      <c r="Q22" s="27"/>
      <c r="R22" s="48"/>
      <c r="S22" s="27" t="s">
        <v>116</v>
      </c>
      <c r="T22" s="34"/>
      <c r="U22" s="34">
        <v>7.3</v>
      </c>
      <c r="V22" s="27" t="s">
        <v>7</v>
      </c>
      <c r="W22" s="35">
        <v>30</v>
      </c>
      <c r="X22" s="35">
        <v>25</v>
      </c>
      <c r="Y22" s="35">
        <v>28</v>
      </c>
      <c r="Z22" s="36">
        <v>3.8</v>
      </c>
      <c r="AA22" s="37">
        <v>2</v>
      </c>
      <c r="AB22" s="38">
        <f>IF(W22="","",W22*X22*Y22/1000000)</f>
        <v>2.1000000000000001E-2</v>
      </c>
      <c r="AC22" s="36">
        <v>65</v>
      </c>
      <c r="AD22" s="39">
        <f>IF(AA22="","",AC22/AB22*AA22)</f>
        <v>6190.4761904761899</v>
      </c>
      <c r="AE22" s="40">
        <v>3500</v>
      </c>
      <c r="AF22" s="41">
        <f>IF(ISERROR(AE22/AD22),"",AE22/AD22)</f>
        <v>0.56538461538461549</v>
      </c>
      <c r="AG22" s="27" t="s">
        <v>108</v>
      </c>
      <c r="AH22" s="42">
        <v>0.20499999999999999</v>
      </c>
      <c r="AI22" s="41">
        <f t="shared" si="0"/>
        <v>1.4964999999999999</v>
      </c>
      <c r="AJ22" s="41">
        <f t="shared" si="1"/>
        <v>9.3618846153846142</v>
      </c>
      <c r="AK22" s="43">
        <v>0</v>
      </c>
      <c r="AL22" s="41">
        <f t="shared" si="2"/>
        <v>0</v>
      </c>
      <c r="AM22" s="43">
        <v>0</v>
      </c>
      <c r="AN22" s="41">
        <f t="shared" si="3"/>
        <v>0</v>
      </c>
      <c r="AO22" s="43">
        <v>0</v>
      </c>
      <c r="AP22" s="41">
        <f>IF(ISERROR(BB22*AO22),"",BB22*AO22)</f>
        <v>0</v>
      </c>
      <c r="AQ22" s="43">
        <v>0</v>
      </c>
      <c r="AR22" s="41">
        <f t="shared" si="4"/>
        <v>0</v>
      </c>
      <c r="AS22" s="44"/>
      <c r="AT22" s="43">
        <v>0</v>
      </c>
      <c r="AU22" s="41">
        <f>IF(ISERROR(BB22*AT22),"",BB22*AT22)</f>
        <v>0</v>
      </c>
      <c r="AV22" s="44"/>
      <c r="AW22" s="43">
        <v>0</v>
      </c>
      <c r="AX22" s="41">
        <f>IF(ISERROR(BB22*AW22),"",BB22*AW22)</f>
        <v>0</v>
      </c>
      <c r="AY22" s="41">
        <f>IF(ISERROR(AL22+AN22+AP22+AR22),"",AL22+AN22+AP22+AR22)</f>
        <v>0</v>
      </c>
      <c r="AZ22" s="41">
        <f>IF(ISERROR(U22+AY22),"",U22+AY22)</f>
        <v>7.3</v>
      </c>
      <c r="BA22" s="45">
        <f t="shared" si="5"/>
        <v>6.0670398250016064E-2</v>
      </c>
      <c r="BB22" s="44">
        <v>7.7714999999999996</v>
      </c>
      <c r="BC22" s="49"/>
      <c r="BD22" s="37"/>
      <c r="BE22" s="41">
        <f>IF(ISERROR(AZ22*BD22),"",AZ22*BD22)</f>
        <v>0</v>
      </c>
      <c r="BF22" s="41">
        <f>IF(ISERROR(BB22*BD22),"",BB22*BD22)</f>
        <v>0</v>
      </c>
    </row>
    <row r="23" spans="1:58" s="25" customFormat="1" ht="15" customHeight="1" x14ac:dyDescent="0.25">
      <c r="A23" s="50">
        <v>22</v>
      </c>
      <c r="B23" s="30"/>
      <c r="C23" s="30"/>
      <c r="D23" s="30"/>
      <c r="E23" s="27" t="s">
        <v>109</v>
      </c>
      <c r="F23" s="27"/>
      <c r="G23" s="27" t="s">
        <v>60</v>
      </c>
      <c r="H23" s="28"/>
      <c r="I23" s="27" t="s">
        <v>110</v>
      </c>
      <c r="J23" s="27" t="s">
        <v>111</v>
      </c>
      <c r="K23" s="47" t="s">
        <v>112</v>
      </c>
      <c r="L23" s="27" t="s">
        <v>113</v>
      </c>
      <c r="M23" s="27" t="s">
        <v>122</v>
      </c>
      <c r="N23" s="27" t="s">
        <v>126</v>
      </c>
      <c r="O23" s="31" t="s">
        <v>128</v>
      </c>
      <c r="Q23" s="27"/>
      <c r="R23" s="48"/>
      <c r="S23" s="27" t="s">
        <v>116</v>
      </c>
      <c r="T23" s="34"/>
      <c r="U23" s="34">
        <v>9.4499999999999993</v>
      </c>
      <c r="V23" s="27" t="s">
        <v>7</v>
      </c>
      <c r="W23" s="35">
        <v>30</v>
      </c>
      <c r="X23" s="35">
        <v>25</v>
      </c>
      <c r="Y23" s="35">
        <v>35</v>
      </c>
      <c r="Z23" s="36">
        <v>5.12</v>
      </c>
      <c r="AA23" s="37">
        <v>2</v>
      </c>
      <c r="AB23" s="38">
        <f t="shared" ref="AB23:AB25" si="56">IF(W23="","",W23*X23*Y23/1000000)</f>
        <v>2.6249999999999999E-2</v>
      </c>
      <c r="AC23" s="36">
        <v>65</v>
      </c>
      <c r="AD23" s="39">
        <f t="shared" ref="AD23:AD25" si="57">IF(AA23="","",AC23/AB23*AA23)</f>
        <v>4952.3809523809523</v>
      </c>
      <c r="AE23" s="40">
        <v>3500</v>
      </c>
      <c r="AF23" s="41">
        <f t="shared" ref="AF23:AF25" si="58">IF(ISERROR(AE23/AD23),"",AE23/AD23)</f>
        <v>0.70673076923076927</v>
      </c>
      <c r="AG23" s="27" t="s">
        <v>108</v>
      </c>
      <c r="AH23" s="42">
        <v>0.20499999999999999</v>
      </c>
      <c r="AI23" s="41">
        <f t="shared" si="0"/>
        <v>1.9372499999999997</v>
      </c>
      <c r="AJ23" s="41">
        <f t="shared" si="1"/>
        <v>12.093980769230768</v>
      </c>
      <c r="AK23" s="43">
        <v>0</v>
      </c>
      <c r="AL23" s="41">
        <f t="shared" si="2"/>
        <v>0</v>
      </c>
      <c r="AM23" s="43">
        <v>0</v>
      </c>
      <c r="AN23" s="41">
        <f t="shared" si="3"/>
        <v>0</v>
      </c>
      <c r="AO23" s="43">
        <v>0</v>
      </c>
      <c r="AP23" s="41">
        <f t="shared" ref="AP23:AP25" si="59">IF(ISERROR(BB23*AO23),"",BB23*AO23)</f>
        <v>0</v>
      </c>
      <c r="AQ23" s="43">
        <v>0</v>
      </c>
      <c r="AR23" s="41">
        <f t="shared" si="4"/>
        <v>0</v>
      </c>
      <c r="AS23" s="44"/>
      <c r="AT23" s="43">
        <v>0</v>
      </c>
      <c r="AU23" s="41">
        <f t="shared" ref="AU23:AU25" si="60">IF(ISERROR(BB23*AT23),"",BB23*AT23)</f>
        <v>0</v>
      </c>
      <c r="AV23" s="44"/>
      <c r="AW23" s="43">
        <v>0</v>
      </c>
      <c r="AX23" s="41">
        <f t="shared" ref="AX23:AX25" si="61">IF(ISERROR(BB23*AW23),"",BB23*AW23)</f>
        <v>0</v>
      </c>
      <c r="AY23" s="41">
        <f t="shared" ref="AY23:AY25" si="62">IF(ISERROR(AL23+AN23+AP23+AR23),"",AL23+AN23+AP23+AR23)</f>
        <v>0</v>
      </c>
      <c r="AZ23" s="41">
        <f t="shared" ref="AZ23:AZ25" si="63">IF(ISERROR(U23+AY23),"",U23+AY23)</f>
        <v>9.4499999999999993</v>
      </c>
      <c r="BA23" s="45">
        <f t="shared" si="5"/>
        <v>6.964380648591173E-2</v>
      </c>
      <c r="BB23" s="44">
        <v>10.157399999999999</v>
      </c>
      <c r="BC23" s="49"/>
      <c r="BD23" s="37"/>
      <c r="BE23" s="41">
        <f t="shared" ref="BE23:BE25" si="64">IF(ISERROR(AZ23*BD23),"",AZ23*BD23)</f>
        <v>0</v>
      </c>
      <c r="BF23" s="41">
        <f t="shared" ref="BF23:BF25" si="65">IF(ISERROR(BB23*BD23),"",BB23*BD23)</f>
        <v>0</v>
      </c>
    </row>
    <row r="24" spans="1:58" s="25" customFormat="1" ht="15" customHeight="1" x14ac:dyDescent="0.25">
      <c r="A24" s="50">
        <v>23</v>
      </c>
      <c r="B24" s="30"/>
      <c r="C24" s="30"/>
      <c r="D24" s="30"/>
      <c r="E24" s="27" t="s">
        <v>109</v>
      </c>
      <c r="F24" s="27"/>
      <c r="G24" s="27" t="s">
        <v>60</v>
      </c>
      <c r="H24" s="28"/>
      <c r="I24" s="27" t="s">
        <v>110</v>
      </c>
      <c r="J24" s="27" t="s">
        <v>111</v>
      </c>
      <c r="K24" s="47" t="s">
        <v>112</v>
      </c>
      <c r="L24" s="27" t="s">
        <v>113</v>
      </c>
      <c r="M24" s="27" t="s">
        <v>114</v>
      </c>
      <c r="N24" s="27" t="s">
        <v>126</v>
      </c>
      <c r="O24" s="31" t="s">
        <v>129</v>
      </c>
      <c r="Q24" s="27"/>
      <c r="R24" s="48"/>
      <c r="S24" s="27" t="s">
        <v>116</v>
      </c>
      <c r="T24" s="34"/>
      <c r="U24" s="34">
        <v>10.45</v>
      </c>
      <c r="V24" s="27" t="s">
        <v>7</v>
      </c>
      <c r="W24" s="35">
        <v>30</v>
      </c>
      <c r="X24" s="35">
        <v>25</v>
      </c>
      <c r="Y24" s="35">
        <v>40</v>
      </c>
      <c r="Z24" s="36">
        <v>5.36</v>
      </c>
      <c r="AA24" s="37">
        <v>2</v>
      </c>
      <c r="AB24" s="38">
        <f t="shared" si="56"/>
        <v>0.03</v>
      </c>
      <c r="AC24" s="36">
        <v>65</v>
      </c>
      <c r="AD24" s="39">
        <f t="shared" si="57"/>
        <v>4333.3333333333339</v>
      </c>
      <c r="AE24" s="40">
        <v>3500</v>
      </c>
      <c r="AF24" s="41">
        <f t="shared" si="58"/>
        <v>0.8076923076923076</v>
      </c>
      <c r="AG24" s="27" t="s">
        <v>108</v>
      </c>
      <c r="AH24" s="42">
        <v>0.20499999999999999</v>
      </c>
      <c r="AI24" s="41">
        <f t="shared" si="0"/>
        <v>2.1422499999999998</v>
      </c>
      <c r="AJ24" s="41">
        <f t="shared" si="1"/>
        <v>13.399942307692307</v>
      </c>
      <c r="AK24" s="43">
        <v>0</v>
      </c>
      <c r="AL24" s="41">
        <f t="shared" si="2"/>
        <v>0</v>
      </c>
      <c r="AM24" s="43">
        <v>0</v>
      </c>
      <c r="AN24" s="41">
        <f t="shared" si="3"/>
        <v>0</v>
      </c>
      <c r="AO24" s="43">
        <v>0</v>
      </c>
      <c r="AP24" s="41">
        <f t="shared" si="59"/>
        <v>0</v>
      </c>
      <c r="AQ24" s="43">
        <v>0</v>
      </c>
      <c r="AR24" s="41">
        <f t="shared" si="4"/>
        <v>0</v>
      </c>
      <c r="AS24" s="44"/>
      <c r="AT24" s="43">
        <v>0</v>
      </c>
      <c r="AU24" s="41">
        <f t="shared" si="60"/>
        <v>0</v>
      </c>
      <c r="AV24" s="44"/>
      <c r="AW24" s="43">
        <v>0</v>
      </c>
      <c r="AX24" s="41">
        <f t="shared" si="61"/>
        <v>0</v>
      </c>
      <c r="AY24" s="41">
        <f t="shared" si="62"/>
        <v>0</v>
      </c>
      <c r="AZ24" s="41">
        <f t="shared" si="63"/>
        <v>10.45</v>
      </c>
      <c r="BA24" s="45">
        <f t="shared" si="5"/>
        <v>9.2385592815515491E-2</v>
      </c>
      <c r="BB24" s="44">
        <v>11.5137</v>
      </c>
      <c r="BC24" s="49"/>
      <c r="BD24" s="37"/>
      <c r="BE24" s="41">
        <f t="shared" si="64"/>
        <v>0</v>
      </c>
      <c r="BF24" s="41">
        <f t="shared" si="65"/>
        <v>0</v>
      </c>
    </row>
    <row r="25" spans="1:58" s="25" customFormat="1" ht="15" customHeight="1" x14ac:dyDescent="0.25">
      <c r="A25" s="50">
        <v>24</v>
      </c>
      <c r="B25" s="30"/>
      <c r="C25" s="30"/>
      <c r="D25" s="30"/>
      <c r="E25" s="27" t="s">
        <v>109</v>
      </c>
      <c r="F25" s="27"/>
      <c r="G25" s="27" t="s">
        <v>60</v>
      </c>
      <c r="H25" s="28"/>
      <c r="I25" s="27" t="s">
        <v>110</v>
      </c>
      <c r="J25" s="27" t="s">
        <v>111</v>
      </c>
      <c r="K25" s="47" t="s">
        <v>112</v>
      </c>
      <c r="L25" s="27" t="s">
        <v>113</v>
      </c>
      <c r="M25" s="27" t="s">
        <v>117</v>
      </c>
      <c r="N25" s="27" t="s">
        <v>126</v>
      </c>
      <c r="O25" s="31" t="s">
        <v>130</v>
      </c>
      <c r="Q25" s="27"/>
      <c r="R25" s="48"/>
      <c r="S25" s="27" t="s">
        <v>116</v>
      </c>
      <c r="T25" s="34"/>
      <c r="U25" s="34">
        <v>12.3</v>
      </c>
      <c r="V25" s="27" t="s">
        <v>7</v>
      </c>
      <c r="W25" s="35">
        <v>30</v>
      </c>
      <c r="X25" s="35">
        <v>25</v>
      </c>
      <c r="Y25" s="35">
        <v>44</v>
      </c>
      <c r="Z25" s="36">
        <v>6.74</v>
      </c>
      <c r="AA25" s="37">
        <v>2</v>
      </c>
      <c r="AB25" s="38">
        <f t="shared" si="56"/>
        <v>3.3000000000000002E-2</v>
      </c>
      <c r="AC25" s="36">
        <v>65</v>
      </c>
      <c r="AD25" s="39">
        <f t="shared" si="57"/>
        <v>3939.393939393939</v>
      </c>
      <c r="AE25" s="40">
        <v>3500</v>
      </c>
      <c r="AF25" s="41">
        <f t="shared" si="58"/>
        <v>0.88846153846153852</v>
      </c>
      <c r="AG25" s="27" t="s">
        <v>108</v>
      </c>
      <c r="AH25" s="42">
        <v>0.20499999999999999</v>
      </c>
      <c r="AI25" s="41">
        <f t="shared" si="0"/>
        <v>2.5215000000000001</v>
      </c>
      <c r="AJ25" s="41">
        <f t="shared" si="1"/>
        <v>15.709961538461538</v>
      </c>
      <c r="AK25" s="43">
        <v>0</v>
      </c>
      <c r="AL25" s="41">
        <f t="shared" si="2"/>
        <v>0</v>
      </c>
      <c r="AM25" s="43">
        <v>0</v>
      </c>
      <c r="AN25" s="41">
        <f t="shared" si="3"/>
        <v>0</v>
      </c>
      <c r="AO25" s="43">
        <v>0</v>
      </c>
      <c r="AP25" s="41">
        <f t="shared" si="59"/>
        <v>0</v>
      </c>
      <c r="AQ25" s="43">
        <v>0</v>
      </c>
      <c r="AR25" s="41">
        <f t="shared" si="4"/>
        <v>0</v>
      </c>
      <c r="AS25" s="44"/>
      <c r="AT25" s="43">
        <v>0</v>
      </c>
      <c r="AU25" s="41">
        <f t="shared" si="60"/>
        <v>0</v>
      </c>
      <c r="AV25" s="44"/>
      <c r="AW25" s="43">
        <v>0</v>
      </c>
      <c r="AX25" s="41">
        <f t="shared" si="61"/>
        <v>0</v>
      </c>
      <c r="AY25" s="41">
        <f t="shared" si="62"/>
        <v>0</v>
      </c>
      <c r="AZ25" s="41">
        <f t="shared" si="63"/>
        <v>12.3</v>
      </c>
      <c r="BA25" s="45">
        <f t="shared" si="5"/>
        <v>9.1795144426723235E-2</v>
      </c>
      <c r="BB25" s="44">
        <v>13.543199999999999</v>
      </c>
      <c r="BC25" s="49"/>
      <c r="BD25" s="37"/>
      <c r="BE25" s="41">
        <f t="shared" si="64"/>
        <v>0</v>
      </c>
      <c r="BF25" s="41">
        <f t="shared" si="65"/>
        <v>0</v>
      </c>
    </row>
    <row r="26" spans="1:58" s="25" customFormat="1" ht="15" customHeight="1" x14ac:dyDescent="0.25">
      <c r="A26" s="50">
        <v>25</v>
      </c>
      <c r="B26" s="30"/>
      <c r="C26" s="30"/>
      <c r="D26" s="30"/>
      <c r="E26" s="27" t="s">
        <v>109</v>
      </c>
      <c r="F26" s="27"/>
      <c r="G26" s="27" t="s">
        <v>60</v>
      </c>
      <c r="H26" s="28"/>
      <c r="I26" s="27" t="s">
        <v>110</v>
      </c>
      <c r="J26" s="27" t="s">
        <v>111</v>
      </c>
      <c r="K26" s="47" t="s">
        <v>112</v>
      </c>
      <c r="L26" s="27" t="s">
        <v>113</v>
      </c>
      <c r="M26" s="27" t="s">
        <v>119</v>
      </c>
      <c r="N26" s="27" t="s">
        <v>131</v>
      </c>
      <c r="O26" s="31" t="s">
        <v>132</v>
      </c>
      <c r="Q26" s="27"/>
      <c r="R26" s="48"/>
      <c r="S26" s="27" t="s">
        <v>116</v>
      </c>
      <c r="T26" s="34"/>
      <c r="U26" s="34">
        <v>7.3</v>
      </c>
      <c r="V26" s="27" t="s">
        <v>7</v>
      </c>
      <c r="W26" s="35">
        <v>30</v>
      </c>
      <c r="X26" s="35">
        <v>25</v>
      </c>
      <c r="Y26" s="35">
        <v>28</v>
      </c>
      <c r="Z26" s="36">
        <v>3.8</v>
      </c>
      <c r="AA26" s="37">
        <v>2</v>
      </c>
      <c r="AB26" s="38">
        <f>IF(W26="","",W26*X26*Y26/1000000)</f>
        <v>2.1000000000000001E-2</v>
      </c>
      <c r="AC26" s="36">
        <v>65</v>
      </c>
      <c r="AD26" s="39">
        <f>IF(AA26="","",AC26/AB26*AA26)</f>
        <v>6190.4761904761899</v>
      </c>
      <c r="AE26" s="40">
        <v>3500</v>
      </c>
      <c r="AF26" s="41">
        <f>IF(ISERROR(AE26/AD26),"",AE26/AD26)</f>
        <v>0.56538461538461549</v>
      </c>
      <c r="AG26" s="27" t="s">
        <v>108</v>
      </c>
      <c r="AH26" s="42">
        <v>0.20499999999999999</v>
      </c>
      <c r="AI26" s="41">
        <f t="shared" si="0"/>
        <v>1.4964999999999999</v>
      </c>
      <c r="AJ26" s="41">
        <f t="shared" si="1"/>
        <v>9.3618846153846142</v>
      </c>
      <c r="AK26" s="43">
        <v>0</v>
      </c>
      <c r="AL26" s="41">
        <f t="shared" si="2"/>
        <v>0</v>
      </c>
      <c r="AM26" s="43">
        <v>0</v>
      </c>
      <c r="AN26" s="41">
        <f t="shared" si="3"/>
        <v>0</v>
      </c>
      <c r="AO26" s="43">
        <v>0</v>
      </c>
      <c r="AP26" s="41">
        <f>IF(ISERROR(BB26*AO26),"",BB26*AO26)</f>
        <v>0</v>
      </c>
      <c r="AQ26" s="43">
        <v>0</v>
      </c>
      <c r="AR26" s="41">
        <f t="shared" si="4"/>
        <v>0</v>
      </c>
      <c r="AS26" s="44"/>
      <c r="AT26" s="43">
        <v>0</v>
      </c>
      <c r="AU26" s="41">
        <f>IF(ISERROR(BB26*AT26),"",BB26*AT26)</f>
        <v>0</v>
      </c>
      <c r="AV26" s="44"/>
      <c r="AW26" s="43">
        <v>0</v>
      </c>
      <c r="AX26" s="41">
        <f>IF(ISERROR(BB26*AW26),"",BB26*AW26)</f>
        <v>0</v>
      </c>
      <c r="AY26" s="41">
        <f>IF(ISERROR(AL26+AN26+AP26+AR26),"",AL26+AN26+AP26+AR26)</f>
        <v>0</v>
      </c>
      <c r="AZ26" s="41">
        <f>IF(ISERROR(U26+AY26),"",U26+AY26)</f>
        <v>7.3</v>
      </c>
      <c r="BA26" s="45">
        <f t="shared" si="5"/>
        <v>6.0670398250016064E-2</v>
      </c>
      <c r="BB26" s="44">
        <v>7.7714999999999996</v>
      </c>
      <c r="BC26" s="49"/>
      <c r="BD26" s="37"/>
      <c r="BE26" s="41">
        <f>IF(ISERROR(AZ26*BD26),"",AZ26*BD26)</f>
        <v>0</v>
      </c>
      <c r="BF26" s="41">
        <f>IF(ISERROR(BB26*BD26),"",BB26*BD26)</f>
        <v>0</v>
      </c>
    </row>
    <row r="27" spans="1:58" s="25" customFormat="1" ht="15" customHeight="1" x14ac:dyDescent="0.25">
      <c r="A27" s="50">
        <v>26</v>
      </c>
      <c r="B27" s="30"/>
      <c r="C27" s="30"/>
      <c r="D27" s="30"/>
      <c r="E27" s="27" t="s">
        <v>109</v>
      </c>
      <c r="F27" s="27"/>
      <c r="G27" s="27" t="s">
        <v>60</v>
      </c>
      <c r="H27" s="28"/>
      <c r="I27" s="27" t="s">
        <v>110</v>
      </c>
      <c r="J27" s="27" t="s">
        <v>111</v>
      </c>
      <c r="K27" s="47" t="s">
        <v>112</v>
      </c>
      <c r="L27" s="27" t="s">
        <v>113</v>
      </c>
      <c r="M27" s="27" t="s">
        <v>122</v>
      </c>
      <c r="N27" s="27" t="s">
        <v>131</v>
      </c>
      <c r="O27" s="31" t="s">
        <v>133</v>
      </c>
      <c r="Q27" s="27"/>
      <c r="R27" s="48"/>
      <c r="S27" s="27" t="s">
        <v>116</v>
      </c>
      <c r="T27" s="34"/>
      <c r="U27" s="34">
        <v>9.4499999999999993</v>
      </c>
      <c r="V27" s="27" t="s">
        <v>7</v>
      </c>
      <c r="W27" s="35">
        <v>30</v>
      </c>
      <c r="X27" s="35">
        <v>25</v>
      </c>
      <c r="Y27" s="35">
        <v>35</v>
      </c>
      <c r="Z27" s="36">
        <v>5.12</v>
      </c>
      <c r="AA27" s="37">
        <v>2</v>
      </c>
      <c r="AB27" s="38">
        <f t="shared" ref="AB27:AB29" si="66">IF(W27="","",W27*X27*Y27/1000000)</f>
        <v>2.6249999999999999E-2</v>
      </c>
      <c r="AC27" s="36">
        <v>65</v>
      </c>
      <c r="AD27" s="39">
        <f t="shared" ref="AD27:AD29" si="67">IF(AA27="","",AC27/AB27*AA27)</f>
        <v>4952.3809523809523</v>
      </c>
      <c r="AE27" s="40">
        <v>3500</v>
      </c>
      <c r="AF27" s="41">
        <f t="shared" ref="AF27:AF29" si="68">IF(ISERROR(AE27/AD27),"",AE27/AD27)</f>
        <v>0.70673076923076927</v>
      </c>
      <c r="AG27" s="27" t="s">
        <v>108</v>
      </c>
      <c r="AH27" s="42">
        <v>0.20499999999999999</v>
      </c>
      <c r="AI27" s="41">
        <f t="shared" si="0"/>
        <v>1.9372499999999997</v>
      </c>
      <c r="AJ27" s="41">
        <f t="shared" si="1"/>
        <v>12.093980769230768</v>
      </c>
      <c r="AK27" s="43">
        <v>0</v>
      </c>
      <c r="AL27" s="41">
        <f t="shared" si="2"/>
        <v>0</v>
      </c>
      <c r="AM27" s="43">
        <v>0</v>
      </c>
      <c r="AN27" s="41">
        <f t="shared" si="3"/>
        <v>0</v>
      </c>
      <c r="AO27" s="43">
        <v>0</v>
      </c>
      <c r="AP27" s="41">
        <f t="shared" ref="AP27:AP29" si="69">IF(ISERROR(BB27*AO27),"",BB27*AO27)</f>
        <v>0</v>
      </c>
      <c r="AQ27" s="43">
        <v>0</v>
      </c>
      <c r="AR27" s="41">
        <f t="shared" si="4"/>
        <v>0</v>
      </c>
      <c r="AS27" s="44"/>
      <c r="AT27" s="43">
        <v>0</v>
      </c>
      <c r="AU27" s="41">
        <f t="shared" ref="AU27:AU29" si="70">IF(ISERROR(BB27*AT27),"",BB27*AT27)</f>
        <v>0</v>
      </c>
      <c r="AV27" s="44"/>
      <c r="AW27" s="43">
        <v>0</v>
      </c>
      <c r="AX27" s="41">
        <f t="shared" ref="AX27:AX29" si="71">IF(ISERROR(BB27*AW27),"",BB27*AW27)</f>
        <v>0</v>
      </c>
      <c r="AY27" s="41">
        <f t="shared" ref="AY27:AY29" si="72">IF(ISERROR(AL27+AN27+AP27+AR27),"",AL27+AN27+AP27+AR27)</f>
        <v>0</v>
      </c>
      <c r="AZ27" s="41">
        <f t="shared" ref="AZ27:AZ29" si="73">IF(ISERROR(U27+AY27),"",U27+AY27)</f>
        <v>9.4499999999999993</v>
      </c>
      <c r="BA27" s="45">
        <f t="shared" si="5"/>
        <v>6.964380648591173E-2</v>
      </c>
      <c r="BB27" s="44">
        <v>10.157399999999999</v>
      </c>
      <c r="BC27" s="49"/>
      <c r="BD27" s="37"/>
      <c r="BE27" s="41">
        <f t="shared" ref="BE27:BE29" si="74">IF(ISERROR(AZ27*BD27),"",AZ27*BD27)</f>
        <v>0</v>
      </c>
      <c r="BF27" s="41">
        <f t="shared" ref="BF27:BF29" si="75">IF(ISERROR(BB27*BD27),"",BB27*BD27)</f>
        <v>0</v>
      </c>
    </row>
    <row r="28" spans="1:58" s="25" customFormat="1" ht="15" x14ac:dyDescent="0.25">
      <c r="A28" s="50">
        <v>27</v>
      </c>
      <c r="B28" s="30"/>
      <c r="C28" s="30"/>
      <c r="D28" s="30"/>
      <c r="E28" s="27" t="s">
        <v>109</v>
      </c>
      <c r="F28" s="27"/>
      <c r="G28" s="27" t="s">
        <v>60</v>
      </c>
      <c r="H28" s="28"/>
      <c r="I28" s="27" t="s">
        <v>110</v>
      </c>
      <c r="J28" s="27" t="s">
        <v>111</v>
      </c>
      <c r="K28" s="47" t="s">
        <v>112</v>
      </c>
      <c r="L28" s="27" t="s">
        <v>113</v>
      </c>
      <c r="M28" s="27" t="s">
        <v>114</v>
      </c>
      <c r="N28" s="27" t="s">
        <v>131</v>
      </c>
      <c r="O28" s="31" t="s">
        <v>134</v>
      </c>
      <c r="Q28" s="27"/>
      <c r="R28" s="48"/>
      <c r="S28" s="27" t="s">
        <v>116</v>
      </c>
      <c r="T28" s="34"/>
      <c r="U28" s="34">
        <v>10.45</v>
      </c>
      <c r="V28" s="27" t="s">
        <v>7</v>
      </c>
      <c r="W28" s="35">
        <v>30</v>
      </c>
      <c r="X28" s="35">
        <v>25</v>
      </c>
      <c r="Y28" s="35">
        <v>40</v>
      </c>
      <c r="Z28" s="36">
        <v>5.36</v>
      </c>
      <c r="AA28" s="37">
        <v>2</v>
      </c>
      <c r="AB28" s="38">
        <f t="shared" si="66"/>
        <v>0.03</v>
      </c>
      <c r="AC28" s="36">
        <v>65</v>
      </c>
      <c r="AD28" s="39">
        <f t="shared" si="67"/>
        <v>4333.3333333333339</v>
      </c>
      <c r="AE28" s="40">
        <v>3500</v>
      </c>
      <c r="AF28" s="41">
        <f t="shared" si="68"/>
        <v>0.8076923076923076</v>
      </c>
      <c r="AG28" s="27" t="s">
        <v>108</v>
      </c>
      <c r="AH28" s="42">
        <v>0.20499999999999999</v>
      </c>
      <c r="AI28" s="41">
        <f t="shared" si="0"/>
        <v>2.1422499999999998</v>
      </c>
      <c r="AJ28" s="41">
        <f t="shared" si="1"/>
        <v>13.399942307692307</v>
      </c>
      <c r="AK28" s="43">
        <v>0</v>
      </c>
      <c r="AL28" s="41">
        <f t="shared" si="2"/>
        <v>0</v>
      </c>
      <c r="AM28" s="43">
        <v>0</v>
      </c>
      <c r="AN28" s="41">
        <f t="shared" si="3"/>
        <v>0</v>
      </c>
      <c r="AO28" s="43">
        <v>0</v>
      </c>
      <c r="AP28" s="41">
        <f t="shared" si="69"/>
        <v>0</v>
      </c>
      <c r="AQ28" s="43">
        <v>0</v>
      </c>
      <c r="AR28" s="41">
        <f t="shared" si="4"/>
        <v>0</v>
      </c>
      <c r="AS28" s="44"/>
      <c r="AT28" s="43">
        <v>0</v>
      </c>
      <c r="AU28" s="41">
        <f t="shared" si="70"/>
        <v>0</v>
      </c>
      <c r="AV28" s="44"/>
      <c r="AW28" s="43">
        <v>0</v>
      </c>
      <c r="AX28" s="41">
        <f t="shared" si="71"/>
        <v>0</v>
      </c>
      <c r="AY28" s="41">
        <f t="shared" si="72"/>
        <v>0</v>
      </c>
      <c r="AZ28" s="41">
        <f t="shared" si="73"/>
        <v>10.45</v>
      </c>
      <c r="BA28" s="45">
        <f t="shared" si="5"/>
        <v>9.2385592815515491E-2</v>
      </c>
      <c r="BB28" s="44">
        <v>11.5137</v>
      </c>
      <c r="BC28" s="49"/>
      <c r="BD28" s="37"/>
      <c r="BE28" s="41">
        <f t="shared" si="74"/>
        <v>0</v>
      </c>
      <c r="BF28" s="41">
        <f t="shared" si="75"/>
        <v>0</v>
      </c>
    </row>
    <row r="29" spans="1:58" s="25" customFormat="1" ht="15" x14ac:dyDescent="0.25">
      <c r="A29" s="50">
        <v>28</v>
      </c>
      <c r="B29" s="30"/>
      <c r="C29" s="30"/>
      <c r="D29" s="30"/>
      <c r="E29" s="27" t="s">
        <v>109</v>
      </c>
      <c r="F29" s="27"/>
      <c r="G29" s="27" t="s">
        <v>60</v>
      </c>
      <c r="H29" s="28"/>
      <c r="I29" s="27" t="s">
        <v>110</v>
      </c>
      <c r="J29" s="27" t="s">
        <v>111</v>
      </c>
      <c r="K29" s="47" t="s">
        <v>112</v>
      </c>
      <c r="L29" s="27" t="s">
        <v>113</v>
      </c>
      <c r="M29" s="27" t="s">
        <v>117</v>
      </c>
      <c r="N29" s="27" t="s">
        <v>131</v>
      </c>
      <c r="O29" s="31" t="s">
        <v>135</v>
      </c>
      <c r="Q29" s="27"/>
      <c r="R29" s="48"/>
      <c r="S29" s="27" t="s">
        <v>116</v>
      </c>
      <c r="T29" s="34"/>
      <c r="U29" s="34">
        <v>12.3</v>
      </c>
      <c r="V29" s="27" t="s">
        <v>7</v>
      </c>
      <c r="W29" s="35">
        <v>30</v>
      </c>
      <c r="X29" s="35">
        <v>25</v>
      </c>
      <c r="Y29" s="35">
        <v>44</v>
      </c>
      <c r="Z29" s="36">
        <v>6.74</v>
      </c>
      <c r="AA29" s="37">
        <v>2</v>
      </c>
      <c r="AB29" s="38">
        <f t="shared" si="66"/>
        <v>3.3000000000000002E-2</v>
      </c>
      <c r="AC29" s="36">
        <v>65</v>
      </c>
      <c r="AD29" s="39">
        <f t="shared" si="67"/>
        <v>3939.393939393939</v>
      </c>
      <c r="AE29" s="40">
        <v>3500</v>
      </c>
      <c r="AF29" s="41">
        <f t="shared" si="68"/>
        <v>0.88846153846153852</v>
      </c>
      <c r="AG29" s="27" t="s">
        <v>108</v>
      </c>
      <c r="AH29" s="42">
        <v>0.20499999999999999</v>
      </c>
      <c r="AI29" s="41">
        <f t="shared" si="0"/>
        <v>2.5215000000000001</v>
      </c>
      <c r="AJ29" s="41">
        <f t="shared" si="1"/>
        <v>15.709961538461538</v>
      </c>
      <c r="AK29" s="43">
        <v>0</v>
      </c>
      <c r="AL29" s="41">
        <f t="shared" si="2"/>
        <v>0</v>
      </c>
      <c r="AM29" s="43">
        <v>0</v>
      </c>
      <c r="AN29" s="41">
        <f t="shared" si="3"/>
        <v>0</v>
      </c>
      <c r="AO29" s="43">
        <v>0</v>
      </c>
      <c r="AP29" s="41">
        <f t="shared" si="69"/>
        <v>0</v>
      </c>
      <c r="AQ29" s="43">
        <v>0</v>
      </c>
      <c r="AR29" s="41">
        <f t="shared" si="4"/>
        <v>0</v>
      </c>
      <c r="AS29" s="44"/>
      <c r="AT29" s="43">
        <v>0</v>
      </c>
      <c r="AU29" s="41">
        <f t="shared" si="70"/>
        <v>0</v>
      </c>
      <c r="AV29" s="44"/>
      <c r="AW29" s="43">
        <v>0</v>
      </c>
      <c r="AX29" s="41">
        <f t="shared" si="71"/>
        <v>0</v>
      </c>
      <c r="AY29" s="41">
        <f t="shared" si="72"/>
        <v>0</v>
      </c>
      <c r="AZ29" s="41">
        <f t="shared" si="73"/>
        <v>12.3</v>
      </c>
      <c r="BA29" s="45">
        <f t="shared" si="5"/>
        <v>9.1795144426723235E-2</v>
      </c>
      <c r="BB29" s="44">
        <v>13.543199999999999</v>
      </c>
      <c r="BC29" s="49"/>
      <c r="BD29" s="37"/>
      <c r="BE29" s="41">
        <f t="shared" si="74"/>
        <v>0</v>
      </c>
      <c r="BF29" s="41">
        <f t="shared" si="75"/>
        <v>0</v>
      </c>
    </row>
    <row r="30" spans="1:58" s="25" customFormat="1" ht="15" x14ac:dyDescent="0.25">
      <c r="A30" s="50">
        <v>29</v>
      </c>
      <c r="B30" s="30"/>
      <c r="C30" s="30"/>
      <c r="D30" s="30"/>
      <c r="E30" s="27" t="s">
        <v>109</v>
      </c>
      <c r="F30" s="27"/>
      <c r="G30" s="27" t="s">
        <v>60</v>
      </c>
      <c r="H30" s="28"/>
      <c r="I30" s="27" t="s">
        <v>110</v>
      </c>
      <c r="J30" s="27" t="s">
        <v>111</v>
      </c>
      <c r="K30" s="47" t="s">
        <v>112</v>
      </c>
      <c r="L30" s="27" t="s">
        <v>113</v>
      </c>
      <c r="M30" s="27" t="s">
        <v>119</v>
      </c>
      <c r="N30" s="27" t="s">
        <v>136</v>
      </c>
      <c r="O30" s="31" t="s">
        <v>137</v>
      </c>
      <c r="Q30" s="27"/>
      <c r="R30" s="48"/>
      <c r="S30" s="27" t="s">
        <v>116</v>
      </c>
      <c r="T30" s="34"/>
      <c r="U30" s="34">
        <v>7.3</v>
      </c>
      <c r="V30" s="27" t="s">
        <v>7</v>
      </c>
      <c r="W30" s="35">
        <v>30</v>
      </c>
      <c r="X30" s="35">
        <v>25</v>
      </c>
      <c r="Y30" s="35">
        <v>28</v>
      </c>
      <c r="Z30" s="36">
        <v>3.8</v>
      </c>
      <c r="AA30" s="37">
        <v>2</v>
      </c>
      <c r="AB30" s="38">
        <f>IF(W30="","",W30*X30*Y30/1000000)</f>
        <v>2.1000000000000001E-2</v>
      </c>
      <c r="AC30" s="36">
        <v>65</v>
      </c>
      <c r="AD30" s="39">
        <f>IF(AA30="","",AC30/AB30*AA30)</f>
        <v>6190.4761904761899</v>
      </c>
      <c r="AE30" s="40">
        <v>3500</v>
      </c>
      <c r="AF30" s="41">
        <f>IF(ISERROR(AE30/AD30),"",AE30/AD30)</f>
        <v>0.56538461538461549</v>
      </c>
      <c r="AG30" s="27" t="s">
        <v>108</v>
      </c>
      <c r="AH30" s="42">
        <v>0.20499999999999999</v>
      </c>
      <c r="AI30" s="41">
        <f t="shared" si="0"/>
        <v>1.4964999999999999</v>
      </c>
      <c r="AJ30" s="41">
        <f t="shared" si="1"/>
        <v>9.3618846153846142</v>
      </c>
      <c r="AK30" s="43">
        <v>0</v>
      </c>
      <c r="AL30" s="41">
        <f t="shared" si="2"/>
        <v>0</v>
      </c>
      <c r="AM30" s="43">
        <v>0</v>
      </c>
      <c r="AN30" s="41">
        <f t="shared" si="3"/>
        <v>0</v>
      </c>
      <c r="AO30" s="43">
        <v>0</v>
      </c>
      <c r="AP30" s="41">
        <f>IF(ISERROR(BB30*AO30),"",BB30*AO30)</f>
        <v>0</v>
      </c>
      <c r="AQ30" s="43">
        <v>0</v>
      </c>
      <c r="AR30" s="41">
        <f t="shared" si="4"/>
        <v>0</v>
      </c>
      <c r="AS30" s="44"/>
      <c r="AT30" s="43">
        <v>0</v>
      </c>
      <c r="AU30" s="41">
        <f>IF(ISERROR(BB30*AT30),"",BB30*AT30)</f>
        <v>0</v>
      </c>
      <c r="AV30" s="44"/>
      <c r="AW30" s="43">
        <v>0</v>
      </c>
      <c r="AX30" s="41">
        <f>IF(ISERROR(BB30*AW30),"",BB30*AW30)</f>
        <v>0</v>
      </c>
      <c r="AY30" s="41">
        <f>IF(ISERROR(AL30+AN30+AP30+AR30),"",AL30+AN30+AP30+AR30)</f>
        <v>0</v>
      </c>
      <c r="AZ30" s="41">
        <f>IF(ISERROR(U30+AY30),"",U30+AY30)</f>
        <v>7.3</v>
      </c>
      <c r="BA30" s="45">
        <f t="shared" si="5"/>
        <v>6.0670398250016064E-2</v>
      </c>
      <c r="BB30" s="44">
        <v>7.7714999999999996</v>
      </c>
      <c r="BC30" s="49"/>
      <c r="BD30" s="37"/>
      <c r="BE30" s="41">
        <f>IF(ISERROR(AZ30*BD30),"",AZ30*BD30)</f>
        <v>0</v>
      </c>
      <c r="BF30" s="41">
        <f>IF(ISERROR(BB30*BD30),"",BB30*BD30)</f>
        <v>0</v>
      </c>
    </row>
    <row r="31" spans="1:58" s="25" customFormat="1" ht="15" x14ac:dyDescent="0.25">
      <c r="A31" s="50">
        <v>30</v>
      </c>
      <c r="B31" s="30"/>
      <c r="C31" s="30"/>
      <c r="D31" s="30"/>
      <c r="E31" s="27" t="s">
        <v>109</v>
      </c>
      <c r="F31" s="27"/>
      <c r="G31" s="27" t="s">
        <v>60</v>
      </c>
      <c r="H31" s="28"/>
      <c r="I31" s="27" t="s">
        <v>110</v>
      </c>
      <c r="J31" s="27" t="s">
        <v>111</v>
      </c>
      <c r="K31" s="47" t="s">
        <v>112</v>
      </c>
      <c r="L31" s="27" t="s">
        <v>113</v>
      </c>
      <c r="M31" s="27" t="s">
        <v>122</v>
      </c>
      <c r="N31" s="27" t="s">
        <v>136</v>
      </c>
      <c r="O31" s="31" t="s">
        <v>138</v>
      </c>
      <c r="Q31" s="27"/>
      <c r="R31" s="48"/>
      <c r="S31" s="27" t="s">
        <v>116</v>
      </c>
      <c r="T31" s="34"/>
      <c r="U31" s="34">
        <v>9.4499999999999993</v>
      </c>
      <c r="V31" s="27" t="s">
        <v>7</v>
      </c>
      <c r="W31" s="35">
        <v>30</v>
      </c>
      <c r="X31" s="35">
        <v>25</v>
      </c>
      <c r="Y31" s="35">
        <v>35</v>
      </c>
      <c r="Z31" s="36">
        <v>5.12</v>
      </c>
      <c r="AA31" s="37">
        <v>2</v>
      </c>
      <c r="AB31" s="38">
        <f t="shared" ref="AB31:AB33" si="76">IF(W31="","",W31*X31*Y31/1000000)</f>
        <v>2.6249999999999999E-2</v>
      </c>
      <c r="AC31" s="36">
        <v>65</v>
      </c>
      <c r="AD31" s="39">
        <f t="shared" ref="AD31:AD33" si="77">IF(AA31="","",AC31/AB31*AA31)</f>
        <v>4952.3809523809523</v>
      </c>
      <c r="AE31" s="40">
        <v>3500</v>
      </c>
      <c r="AF31" s="41">
        <f t="shared" ref="AF31:AF33" si="78">IF(ISERROR(AE31/AD31),"",AE31/AD31)</f>
        <v>0.70673076923076927</v>
      </c>
      <c r="AG31" s="27" t="s">
        <v>108</v>
      </c>
      <c r="AH31" s="42">
        <v>0.20499999999999999</v>
      </c>
      <c r="AI31" s="41">
        <f t="shared" si="0"/>
        <v>1.9372499999999997</v>
      </c>
      <c r="AJ31" s="41">
        <f t="shared" si="1"/>
        <v>12.093980769230768</v>
      </c>
      <c r="AK31" s="43">
        <v>0</v>
      </c>
      <c r="AL31" s="41">
        <f t="shared" si="2"/>
        <v>0</v>
      </c>
      <c r="AM31" s="43">
        <v>0</v>
      </c>
      <c r="AN31" s="41">
        <f t="shared" si="3"/>
        <v>0</v>
      </c>
      <c r="AO31" s="43">
        <v>0</v>
      </c>
      <c r="AP31" s="41">
        <f t="shared" ref="AP31:AP33" si="79">IF(ISERROR(BB31*AO31),"",BB31*AO31)</f>
        <v>0</v>
      </c>
      <c r="AQ31" s="43">
        <v>0</v>
      </c>
      <c r="AR31" s="41">
        <f t="shared" si="4"/>
        <v>0</v>
      </c>
      <c r="AS31" s="44"/>
      <c r="AT31" s="43">
        <v>0</v>
      </c>
      <c r="AU31" s="41">
        <f t="shared" ref="AU31:AU33" si="80">IF(ISERROR(BB31*AT31),"",BB31*AT31)</f>
        <v>0</v>
      </c>
      <c r="AV31" s="44"/>
      <c r="AW31" s="43">
        <v>0</v>
      </c>
      <c r="AX31" s="41">
        <f t="shared" ref="AX31:AX33" si="81">IF(ISERROR(BB31*AW31),"",BB31*AW31)</f>
        <v>0</v>
      </c>
      <c r="AY31" s="41">
        <f t="shared" ref="AY31:AY33" si="82">IF(ISERROR(AL31+AN31+AP31+AR31),"",AL31+AN31+AP31+AR31)</f>
        <v>0</v>
      </c>
      <c r="AZ31" s="41">
        <f t="shared" ref="AZ31:AZ33" si="83">IF(ISERROR(U31+AY31),"",U31+AY31)</f>
        <v>9.4499999999999993</v>
      </c>
      <c r="BA31" s="45">
        <f t="shared" si="5"/>
        <v>6.964380648591173E-2</v>
      </c>
      <c r="BB31" s="44">
        <v>10.157399999999999</v>
      </c>
      <c r="BC31" s="49"/>
      <c r="BD31" s="37"/>
      <c r="BE31" s="41">
        <f t="shared" ref="BE31:BE33" si="84">IF(ISERROR(AZ31*BD31),"",AZ31*BD31)</f>
        <v>0</v>
      </c>
      <c r="BF31" s="41">
        <f t="shared" ref="BF31:BF33" si="85">IF(ISERROR(BB31*BD31),"",BB31*BD31)</f>
        <v>0</v>
      </c>
    </row>
    <row r="32" spans="1:58" s="25" customFormat="1" ht="15" x14ac:dyDescent="0.25">
      <c r="A32" s="50">
        <v>31</v>
      </c>
      <c r="B32" s="30"/>
      <c r="C32" s="30"/>
      <c r="D32" s="30"/>
      <c r="E32" s="27" t="s">
        <v>109</v>
      </c>
      <c r="F32" s="27"/>
      <c r="G32" s="27" t="s">
        <v>60</v>
      </c>
      <c r="H32" s="28"/>
      <c r="I32" s="27" t="s">
        <v>110</v>
      </c>
      <c r="J32" s="27" t="s">
        <v>111</v>
      </c>
      <c r="K32" s="47" t="s">
        <v>112</v>
      </c>
      <c r="L32" s="27" t="s">
        <v>113</v>
      </c>
      <c r="M32" s="27" t="s">
        <v>114</v>
      </c>
      <c r="N32" s="27" t="s">
        <v>136</v>
      </c>
      <c r="O32" s="31" t="s">
        <v>139</v>
      </c>
      <c r="Q32" s="27"/>
      <c r="R32" s="48"/>
      <c r="S32" s="27" t="s">
        <v>116</v>
      </c>
      <c r="T32" s="34"/>
      <c r="U32" s="34">
        <v>10.45</v>
      </c>
      <c r="V32" s="27" t="s">
        <v>7</v>
      </c>
      <c r="W32" s="35">
        <v>30</v>
      </c>
      <c r="X32" s="35">
        <v>25</v>
      </c>
      <c r="Y32" s="35">
        <v>40</v>
      </c>
      <c r="Z32" s="36">
        <v>5.36</v>
      </c>
      <c r="AA32" s="37">
        <v>2</v>
      </c>
      <c r="AB32" s="38">
        <f t="shared" si="76"/>
        <v>0.03</v>
      </c>
      <c r="AC32" s="36">
        <v>65</v>
      </c>
      <c r="AD32" s="39">
        <f t="shared" si="77"/>
        <v>4333.3333333333339</v>
      </c>
      <c r="AE32" s="40">
        <v>3500</v>
      </c>
      <c r="AF32" s="41">
        <f t="shared" si="78"/>
        <v>0.8076923076923076</v>
      </c>
      <c r="AG32" s="27" t="s">
        <v>108</v>
      </c>
      <c r="AH32" s="42">
        <v>0.20499999999999999</v>
      </c>
      <c r="AI32" s="41">
        <f t="shared" si="0"/>
        <v>2.1422499999999998</v>
      </c>
      <c r="AJ32" s="41">
        <f t="shared" si="1"/>
        <v>13.399942307692307</v>
      </c>
      <c r="AK32" s="43">
        <v>0</v>
      </c>
      <c r="AL32" s="41">
        <f t="shared" si="2"/>
        <v>0</v>
      </c>
      <c r="AM32" s="43">
        <v>0</v>
      </c>
      <c r="AN32" s="41">
        <f t="shared" si="3"/>
        <v>0</v>
      </c>
      <c r="AO32" s="43">
        <v>0</v>
      </c>
      <c r="AP32" s="41">
        <f t="shared" si="79"/>
        <v>0</v>
      </c>
      <c r="AQ32" s="43">
        <v>0</v>
      </c>
      <c r="AR32" s="41">
        <f t="shared" si="4"/>
        <v>0</v>
      </c>
      <c r="AS32" s="44"/>
      <c r="AT32" s="43">
        <v>0</v>
      </c>
      <c r="AU32" s="41">
        <f t="shared" si="80"/>
        <v>0</v>
      </c>
      <c r="AV32" s="44"/>
      <c r="AW32" s="43">
        <v>0</v>
      </c>
      <c r="AX32" s="41">
        <f t="shared" si="81"/>
        <v>0</v>
      </c>
      <c r="AY32" s="41">
        <f t="shared" si="82"/>
        <v>0</v>
      </c>
      <c r="AZ32" s="41">
        <f t="shared" si="83"/>
        <v>10.45</v>
      </c>
      <c r="BA32" s="45">
        <f t="shared" si="5"/>
        <v>9.2385592815515491E-2</v>
      </c>
      <c r="BB32" s="44">
        <v>11.5137</v>
      </c>
      <c r="BC32" s="49"/>
      <c r="BD32" s="37"/>
      <c r="BE32" s="41">
        <f t="shared" si="84"/>
        <v>0</v>
      </c>
      <c r="BF32" s="41">
        <f t="shared" si="85"/>
        <v>0</v>
      </c>
    </row>
    <row r="33" spans="1:58" s="25" customFormat="1" ht="15" x14ac:dyDescent="0.25">
      <c r="A33" s="50">
        <v>32</v>
      </c>
      <c r="B33" s="30"/>
      <c r="C33" s="30"/>
      <c r="D33" s="30"/>
      <c r="E33" s="27" t="s">
        <v>109</v>
      </c>
      <c r="F33" s="27"/>
      <c r="G33" s="27" t="s">
        <v>60</v>
      </c>
      <c r="H33" s="28"/>
      <c r="I33" s="27" t="s">
        <v>110</v>
      </c>
      <c r="J33" s="27" t="s">
        <v>111</v>
      </c>
      <c r="K33" s="47" t="s">
        <v>112</v>
      </c>
      <c r="L33" s="27" t="s">
        <v>113</v>
      </c>
      <c r="M33" s="27" t="s">
        <v>117</v>
      </c>
      <c r="N33" s="27" t="s">
        <v>136</v>
      </c>
      <c r="O33" s="31" t="s">
        <v>140</v>
      </c>
      <c r="Q33" s="27"/>
      <c r="R33" s="48"/>
      <c r="S33" s="27" t="s">
        <v>116</v>
      </c>
      <c r="T33" s="34"/>
      <c r="U33" s="34">
        <v>12.3</v>
      </c>
      <c r="V33" s="27" t="s">
        <v>7</v>
      </c>
      <c r="W33" s="35">
        <v>30</v>
      </c>
      <c r="X33" s="35">
        <v>25</v>
      </c>
      <c r="Y33" s="35">
        <v>44</v>
      </c>
      <c r="Z33" s="36">
        <v>6.74</v>
      </c>
      <c r="AA33" s="37">
        <v>2</v>
      </c>
      <c r="AB33" s="38">
        <f t="shared" si="76"/>
        <v>3.3000000000000002E-2</v>
      </c>
      <c r="AC33" s="36">
        <v>65</v>
      </c>
      <c r="AD33" s="39">
        <f t="shared" si="77"/>
        <v>3939.393939393939</v>
      </c>
      <c r="AE33" s="40">
        <v>3500</v>
      </c>
      <c r="AF33" s="41">
        <f t="shared" si="78"/>
        <v>0.88846153846153852</v>
      </c>
      <c r="AG33" s="27" t="s">
        <v>108</v>
      </c>
      <c r="AH33" s="42">
        <v>0.20499999999999999</v>
      </c>
      <c r="AI33" s="41">
        <f t="shared" si="0"/>
        <v>2.5215000000000001</v>
      </c>
      <c r="AJ33" s="41">
        <f t="shared" si="1"/>
        <v>15.709961538461538</v>
      </c>
      <c r="AK33" s="43">
        <v>0</v>
      </c>
      <c r="AL33" s="41">
        <f t="shared" si="2"/>
        <v>0</v>
      </c>
      <c r="AM33" s="43">
        <v>0</v>
      </c>
      <c r="AN33" s="41">
        <f t="shared" si="3"/>
        <v>0</v>
      </c>
      <c r="AO33" s="43">
        <v>0</v>
      </c>
      <c r="AP33" s="41">
        <f t="shared" si="79"/>
        <v>0</v>
      </c>
      <c r="AQ33" s="43">
        <v>0</v>
      </c>
      <c r="AR33" s="41">
        <f t="shared" si="4"/>
        <v>0</v>
      </c>
      <c r="AS33" s="44"/>
      <c r="AT33" s="43">
        <v>0</v>
      </c>
      <c r="AU33" s="41">
        <f t="shared" si="80"/>
        <v>0</v>
      </c>
      <c r="AV33" s="44"/>
      <c r="AW33" s="43">
        <v>0</v>
      </c>
      <c r="AX33" s="41">
        <f t="shared" si="81"/>
        <v>0</v>
      </c>
      <c r="AY33" s="41">
        <f t="shared" si="82"/>
        <v>0</v>
      </c>
      <c r="AZ33" s="41">
        <f t="shared" si="83"/>
        <v>12.3</v>
      </c>
      <c r="BA33" s="45">
        <f t="shared" si="5"/>
        <v>9.1795144426723235E-2</v>
      </c>
      <c r="BB33" s="44">
        <v>13.543199999999999</v>
      </c>
      <c r="BC33" s="49"/>
      <c r="BD33" s="37"/>
      <c r="BE33" s="41">
        <f t="shared" si="84"/>
        <v>0</v>
      </c>
      <c r="BF33" s="41">
        <f t="shared" si="85"/>
        <v>0</v>
      </c>
    </row>
    <row r="34" spans="1:58" s="25" customFormat="1" ht="15" x14ac:dyDescent="0.25">
      <c r="A34" s="50">
        <v>33</v>
      </c>
      <c r="B34" s="30"/>
      <c r="C34" s="30"/>
      <c r="D34" s="30"/>
      <c r="E34" s="27" t="s">
        <v>109</v>
      </c>
      <c r="F34" s="27"/>
      <c r="G34" s="27" t="s">
        <v>60</v>
      </c>
      <c r="H34" s="28"/>
      <c r="I34" s="27" t="s">
        <v>110</v>
      </c>
      <c r="J34" s="27" t="s">
        <v>111</v>
      </c>
      <c r="K34" s="47" t="s">
        <v>112</v>
      </c>
      <c r="L34" s="27" t="s">
        <v>113</v>
      </c>
      <c r="M34" s="27" t="s">
        <v>119</v>
      </c>
      <c r="N34" s="27" t="s">
        <v>141</v>
      </c>
      <c r="O34" s="31" t="s">
        <v>142</v>
      </c>
      <c r="Q34" s="27"/>
      <c r="R34" s="48"/>
      <c r="S34" s="27" t="s">
        <v>116</v>
      </c>
      <c r="T34" s="34"/>
      <c r="U34" s="34">
        <v>7.3</v>
      </c>
      <c r="V34" s="27" t="s">
        <v>7</v>
      </c>
      <c r="W34" s="35">
        <v>30</v>
      </c>
      <c r="X34" s="35">
        <v>25</v>
      </c>
      <c r="Y34" s="35">
        <v>28</v>
      </c>
      <c r="Z34" s="36">
        <v>3.8</v>
      </c>
      <c r="AA34" s="37">
        <v>2</v>
      </c>
      <c r="AB34" s="38">
        <f>IF(W34="","",W34*X34*Y34/1000000)</f>
        <v>2.1000000000000001E-2</v>
      </c>
      <c r="AC34" s="36">
        <v>65</v>
      </c>
      <c r="AD34" s="39">
        <f>IF(AA34="","",AC34/AB34*AA34)</f>
        <v>6190.4761904761899</v>
      </c>
      <c r="AE34" s="40">
        <v>3500</v>
      </c>
      <c r="AF34" s="41">
        <f>IF(ISERROR(AE34/AD34),"",AE34/AD34)</f>
        <v>0.56538461538461549</v>
      </c>
      <c r="AG34" s="27" t="s">
        <v>108</v>
      </c>
      <c r="AH34" s="42">
        <v>0.20499999999999999</v>
      </c>
      <c r="AI34" s="41">
        <f t="shared" si="0"/>
        <v>1.4964999999999999</v>
      </c>
      <c r="AJ34" s="41">
        <f t="shared" si="1"/>
        <v>9.3618846153846142</v>
      </c>
      <c r="AK34" s="43">
        <v>0</v>
      </c>
      <c r="AL34" s="41">
        <f t="shared" si="2"/>
        <v>0</v>
      </c>
      <c r="AM34" s="43">
        <v>0</v>
      </c>
      <c r="AN34" s="41">
        <f t="shared" si="3"/>
        <v>0</v>
      </c>
      <c r="AO34" s="43">
        <v>0</v>
      </c>
      <c r="AP34" s="41">
        <f>IF(ISERROR(BB34*AO34),"",BB34*AO34)</f>
        <v>0</v>
      </c>
      <c r="AQ34" s="43">
        <v>0</v>
      </c>
      <c r="AR34" s="41">
        <f t="shared" si="4"/>
        <v>0</v>
      </c>
      <c r="AS34" s="44"/>
      <c r="AT34" s="43">
        <v>0</v>
      </c>
      <c r="AU34" s="41">
        <f>IF(ISERROR(BB34*AT34),"",BB34*AT34)</f>
        <v>0</v>
      </c>
      <c r="AV34" s="44"/>
      <c r="AW34" s="43">
        <v>0</v>
      </c>
      <c r="AX34" s="41">
        <f>IF(ISERROR(BB34*AW34),"",BB34*AW34)</f>
        <v>0</v>
      </c>
      <c r="AY34" s="41">
        <f>IF(ISERROR(AL34+AN34+AP34+AR34),"",AL34+AN34+AP34+AR34)</f>
        <v>0</v>
      </c>
      <c r="AZ34" s="41">
        <f>IF(ISERROR(U34+AY34),"",U34+AY34)</f>
        <v>7.3</v>
      </c>
      <c r="BA34" s="45">
        <f t="shared" si="5"/>
        <v>6.0670398250016064E-2</v>
      </c>
      <c r="BB34" s="44">
        <v>7.7714999999999996</v>
      </c>
      <c r="BC34" s="49"/>
      <c r="BD34" s="37"/>
      <c r="BE34" s="41">
        <f>IF(ISERROR(AZ34*BD34),"",AZ34*BD34)</f>
        <v>0</v>
      </c>
      <c r="BF34" s="41">
        <f>IF(ISERROR(BB34*BD34),"",BB34*BD34)</f>
        <v>0</v>
      </c>
    </row>
    <row r="35" spans="1:58" s="25" customFormat="1" ht="15" x14ac:dyDescent="0.25">
      <c r="A35" s="50">
        <v>34</v>
      </c>
      <c r="B35" s="30"/>
      <c r="C35" s="30"/>
      <c r="D35" s="30"/>
      <c r="E35" s="27" t="s">
        <v>109</v>
      </c>
      <c r="F35" s="27"/>
      <c r="G35" s="27" t="s">
        <v>60</v>
      </c>
      <c r="H35" s="28"/>
      <c r="I35" s="27" t="s">
        <v>110</v>
      </c>
      <c r="J35" s="27" t="s">
        <v>111</v>
      </c>
      <c r="K35" s="47" t="s">
        <v>112</v>
      </c>
      <c r="L35" s="27" t="s">
        <v>113</v>
      </c>
      <c r="M35" s="27" t="s">
        <v>122</v>
      </c>
      <c r="N35" s="27" t="s">
        <v>141</v>
      </c>
      <c r="O35" s="31" t="s">
        <v>143</v>
      </c>
      <c r="Q35" s="27"/>
      <c r="R35" s="48"/>
      <c r="S35" s="27" t="s">
        <v>116</v>
      </c>
      <c r="T35" s="34"/>
      <c r="U35" s="34">
        <v>9.4499999999999993</v>
      </c>
      <c r="V35" s="27" t="s">
        <v>7</v>
      </c>
      <c r="W35" s="35">
        <v>30</v>
      </c>
      <c r="X35" s="35">
        <v>25</v>
      </c>
      <c r="Y35" s="35">
        <v>35</v>
      </c>
      <c r="Z35" s="36">
        <v>5.12</v>
      </c>
      <c r="AA35" s="37">
        <v>2</v>
      </c>
      <c r="AB35" s="38">
        <f t="shared" ref="AB35:AB37" si="86">IF(W35="","",W35*X35*Y35/1000000)</f>
        <v>2.6249999999999999E-2</v>
      </c>
      <c r="AC35" s="36">
        <v>65</v>
      </c>
      <c r="AD35" s="39">
        <f t="shared" ref="AD35:AD37" si="87">IF(AA35="","",AC35/AB35*AA35)</f>
        <v>4952.3809523809523</v>
      </c>
      <c r="AE35" s="40">
        <v>3500</v>
      </c>
      <c r="AF35" s="41">
        <f t="shared" ref="AF35:AF37" si="88">IF(ISERROR(AE35/AD35),"",AE35/AD35)</f>
        <v>0.70673076923076927</v>
      </c>
      <c r="AG35" s="27" t="s">
        <v>108</v>
      </c>
      <c r="AH35" s="42">
        <v>0.20499999999999999</v>
      </c>
      <c r="AI35" s="41">
        <f t="shared" si="0"/>
        <v>1.9372499999999997</v>
      </c>
      <c r="AJ35" s="41">
        <f t="shared" si="1"/>
        <v>12.093980769230768</v>
      </c>
      <c r="AK35" s="43">
        <v>0</v>
      </c>
      <c r="AL35" s="41">
        <f t="shared" si="2"/>
        <v>0</v>
      </c>
      <c r="AM35" s="43">
        <v>0</v>
      </c>
      <c r="AN35" s="41">
        <f t="shared" si="3"/>
        <v>0</v>
      </c>
      <c r="AO35" s="43">
        <v>0</v>
      </c>
      <c r="AP35" s="41">
        <f t="shared" ref="AP35:AP37" si="89">IF(ISERROR(BB35*AO35),"",BB35*AO35)</f>
        <v>0</v>
      </c>
      <c r="AQ35" s="43">
        <v>0</v>
      </c>
      <c r="AR35" s="41">
        <f t="shared" si="4"/>
        <v>0</v>
      </c>
      <c r="AS35" s="44"/>
      <c r="AT35" s="43">
        <v>0</v>
      </c>
      <c r="AU35" s="41">
        <f t="shared" ref="AU35:AU37" si="90">IF(ISERROR(BB35*AT35),"",BB35*AT35)</f>
        <v>0</v>
      </c>
      <c r="AV35" s="44"/>
      <c r="AW35" s="43">
        <v>0</v>
      </c>
      <c r="AX35" s="41">
        <f t="shared" ref="AX35:AX37" si="91">IF(ISERROR(BB35*AW35),"",BB35*AW35)</f>
        <v>0</v>
      </c>
      <c r="AY35" s="41">
        <f t="shared" ref="AY35:AY37" si="92">IF(ISERROR(AL35+AN35+AP35+AR35),"",AL35+AN35+AP35+AR35)</f>
        <v>0</v>
      </c>
      <c r="AZ35" s="41">
        <f t="shared" ref="AZ35:AZ37" si="93">IF(ISERROR(U35+AY35),"",U35+AY35)</f>
        <v>9.4499999999999993</v>
      </c>
      <c r="BA35" s="45">
        <f t="shared" si="5"/>
        <v>6.964380648591173E-2</v>
      </c>
      <c r="BB35" s="44">
        <v>10.157399999999999</v>
      </c>
      <c r="BC35" s="49"/>
      <c r="BD35" s="37"/>
      <c r="BE35" s="41">
        <f t="shared" ref="BE35:BE37" si="94">IF(ISERROR(AZ35*BD35),"",AZ35*BD35)</f>
        <v>0</v>
      </c>
      <c r="BF35" s="41">
        <f t="shared" ref="BF35:BF37" si="95">IF(ISERROR(BB35*BD35),"",BB35*BD35)</f>
        <v>0</v>
      </c>
    </row>
    <row r="36" spans="1:58" s="25" customFormat="1" ht="15" x14ac:dyDescent="0.25">
      <c r="A36" s="50">
        <v>35</v>
      </c>
      <c r="B36" s="30"/>
      <c r="C36" s="30"/>
      <c r="D36" s="30"/>
      <c r="E36" s="27" t="s">
        <v>109</v>
      </c>
      <c r="F36" s="27"/>
      <c r="G36" s="27" t="s">
        <v>60</v>
      </c>
      <c r="H36" s="28"/>
      <c r="I36" s="27" t="s">
        <v>110</v>
      </c>
      <c r="J36" s="27" t="s">
        <v>111</v>
      </c>
      <c r="K36" s="47" t="s">
        <v>112</v>
      </c>
      <c r="L36" s="27" t="s">
        <v>113</v>
      </c>
      <c r="M36" s="27" t="s">
        <v>114</v>
      </c>
      <c r="N36" s="27" t="s">
        <v>141</v>
      </c>
      <c r="O36" s="31" t="s">
        <v>144</v>
      </c>
      <c r="Q36" s="27"/>
      <c r="R36" s="48"/>
      <c r="S36" s="27" t="s">
        <v>116</v>
      </c>
      <c r="T36" s="34"/>
      <c r="U36" s="34">
        <v>10.45</v>
      </c>
      <c r="V36" s="27" t="s">
        <v>7</v>
      </c>
      <c r="W36" s="35">
        <v>30</v>
      </c>
      <c r="X36" s="35">
        <v>25</v>
      </c>
      <c r="Y36" s="35">
        <v>40</v>
      </c>
      <c r="Z36" s="36">
        <v>5.36</v>
      </c>
      <c r="AA36" s="37">
        <v>2</v>
      </c>
      <c r="AB36" s="38">
        <f t="shared" si="86"/>
        <v>0.03</v>
      </c>
      <c r="AC36" s="36">
        <v>65</v>
      </c>
      <c r="AD36" s="39">
        <f t="shared" si="87"/>
        <v>4333.3333333333339</v>
      </c>
      <c r="AE36" s="40">
        <v>3500</v>
      </c>
      <c r="AF36" s="41">
        <f t="shared" si="88"/>
        <v>0.8076923076923076</v>
      </c>
      <c r="AG36" s="27" t="s">
        <v>108</v>
      </c>
      <c r="AH36" s="42">
        <v>0.20499999999999999</v>
      </c>
      <c r="AI36" s="41">
        <f t="shared" si="0"/>
        <v>2.1422499999999998</v>
      </c>
      <c r="AJ36" s="41">
        <f t="shared" si="1"/>
        <v>13.399942307692307</v>
      </c>
      <c r="AK36" s="43">
        <v>0</v>
      </c>
      <c r="AL36" s="41">
        <f t="shared" si="2"/>
        <v>0</v>
      </c>
      <c r="AM36" s="43">
        <v>0</v>
      </c>
      <c r="AN36" s="41">
        <f t="shared" si="3"/>
        <v>0</v>
      </c>
      <c r="AO36" s="43">
        <v>0</v>
      </c>
      <c r="AP36" s="41">
        <f t="shared" si="89"/>
        <v>0</v>
      </c>
      <c r="AQ36" s="43">
        <v>0</v>
      </c>
      <c r="AR36" s="41">
        <f t="shared" si="4"/>
        <v>0</v>
      </c>
      <c r="AS36" s="44"/>
      <c r="AT36" s="43">
        <v>0</v>
      </c>
      <c r="AU36" s="41">
        <f t="shared" si="90"/>
        <v>0</v>
      </c>
      <c r="AV36" s="44"/>
      <c r="AW36" s="43">
        <v>0</v>
      </c>
      <c r="AX36" s="41">
        <f t="shared" si="91"/>
        <v>0</v>
      </c>
      <c r="AY36" s="41">
        <f t="shared" si="92"/>
        <v>0</v>
      </c>
      <c r="AZ36" s="41">
        <f t="shared" si="93"/>
        <v>10.45</v>
      </c>
      <c r="BA36" s="45">
        <f t="shared" si="5"/>
        <v>9.2385592815515491E-2</v>
      </c>
      <c r="BB36" s="44">
        <v>11.5137</v>
      </c>
      <c r="BC36" s="49"/>
      <c r="BD36" s="37"/>
      <c r="BE36" s="41">
        <f t="shared" si="94"/>
        <v>0</v>
      </c>
      <c r="BF36" s="41">
        <f t="shared" si="95"/>
        <v>0</v>
      </c>
    </row>
    <row r="37" spans="1:58" s="25" customFormat="1" ht="15" x14ac:dyDescent="0.25">
      <c r="A37" s="50">
        <v>36</v>
      </c>
      <c r="B37" s="30"/>
      <c r="C37" s="30"/>
      <c r="D37" s="30"/>
      <c r="E37" s="27" t="s">
        <v>109</v>
      </c>
      <c r="F37" s="27"/>
      <c r="G37" s="27" t="s">
        <v>60</v>
      </c>
      <c r="H37" s="28"/>
      <c r="I37" s="27" t="s">
        <v>110</v>
      </c>
      <c r="J37" s="27" t="s">
        <v>111</v>
      </c>
      <c r="K37" s="47" t="s">
        <v>112</v>
      </c>
      <c r="L37" s="27" t="s">
        <v>113</v>
      </c>
      <c r="M37" s="27" t="s">
        <v>117</v>
      </c>
      <c r="N37" s="27" t="s">
        <v>141</v>
      </c>
      <c r="O37" s="31" t="s">
        <v>145</v>
      </c>
      <c r="Q37" s="27"/>
      <c r="R37" s="48"/>
      <c r="S37" s="27" t="s">
        <v>116</v>
      </c>
      <c r="T37" s="34"/>
      <c r="U37" s="34">
        <v>12.3</v>
      </c>
      <c r="V37" s="27" t="s">
        <v>7</v>
      </c>
      <c r="W37" s="35">
        <v>30</v>
      </c>
      <c r="X37" s="35">
        <v>25</v>
      </c>
      <c r="Y37" s="35">
        <v>44</v>
      </c>
      <c r="Z37" s="36">
        <v>6.74</v>
      </c>
      <c r="AA37" s="37">
        <v>2</v>
      </c>
      <c r="AB37" s="38">
        <f t="shared" si="86"/>
        <v>3.3000000000000002E-2</v>
      </c>
      <c r="AC37" s="36">
        <v>65</v>
      </c>
      <c r="AD37" s="39">
        <f t="shared" si="87"/>
        <v>3939.393939393939</v>
      </c>
      <c r="AE37" s="40">
        <v>3500</v>
      </c>
      <c r="AF37" s="41">
        <f t="shared" si="88"/>
        <v>0.88846153846153852</v>
      </c>
      <c r="AG37" s="27" t="s">
        <v>108</v>
      </c>
      <c r="AH37" s="42">
        <v>0.20499999999999999</v>
      </c>
      <c r="AI37" s="41">
        <f t="shared" si="0"/>
        <v>2.5215000000000001</v>
      </c>
      <c r="AJ37" s="41">
        <f t="shared" si="1"/>
        <v>15.709961538461538</v>
      </c>
      <c r="AK37" s="43">
        <v>0</v>
      </c>
      <c r="AL37" s="41">
        <f t="shared" si="2"/>
        <v>0</v>
      </c>
      <c r="AM37" s="43">
        <v>0</v>
      </c>
      <c r="AN37" s="41">
        <f t="shared" si="3"/>
        <v>0</v>
      </c>
      <c r="AO37" s="43">
        <v>0</v>
      </c>
      <c r="AP37" s="41">
        <f t="shared" si="89"/>
        <v>0</v>
      </c>
      <c r="AQ37" s="43">
        <v>0</v>
      </c>
      <c r="AR37" s="41">
        <f t="shared" si="4"/>
        <v>0</v>
      </c>
      <c r="AS37" s="44"/>
      <c r="AT37" s="43">
        <v>0</v>
      </c>
      <c r="AU37" s="41">
        <f t="shared" si="90"/>
        <v>0</v>
      </c>
      <c r="AV37" s="44"/>
      <c r="AW37" s="43">
        <v>0</v>
      </c>
      <c r="AX37" s="41">
        <f t="shared" si="91"/>
        <v>0</v>
      </c>
      <c r="AY37" s="41">
        <f t="shared" si="92"/>
        <v>0</v>
      </c>
      <c r="AZ37" s="41">
        <f t="shared" si="93"/>
        <v>12.3</v>
      </c>
      <c r="BA37" s="45">
        <f t="shared" si="5"/>
        <v>9.1795144426723235E-2</v>
      </c>
      <c r="BB37" s="44">
        <v>13.543199999999999</v>
      </c>
      <c r="BC37" s="49"/>
      <c r="BD37" s="37"/>
      <c r="BE37" s="41">
        <f t="shared" si="94"/>
        <v>0</v>
      </c>
      <c r="BF37" s="41">
        <f t="shared" si="95"/>
        <v>0</v>
      </c>
    </row>
    <row r="38" spans="1:58" s="25" customFormat="1" ht="15" x14ac:dyDescent="0.25">
      <c r="A38" s="50">
        <v>37</v>
      </c>
      <c r="B38" s="30"/>
      <c r="C38" s="30"/>
      <c r="D38" s="30"/>
      <c r="E38" s="27" t="s">
        <v>109</v>
      </c>
      <c r="F38" s="27"/>
      <c r="G38" s="27" t="s">
        <v>60</v>
      </c>
      <c r="H38" s="28"/>
      <c r="I38" s="27" t="s">
        <v>110</v>
      </c>
      <c r="J38" s="27" t="s">
        <v>111</v>
      </c>
      <c r="K38" s="47" t="s">
        <v>112</v>
      </c>
      <c r="L38" s="27" t="s">
        <v>113</v>
      </c>
      <c r="M38" s="27" t="s">
        <v>119</v>
      </c>
      <c r="N38" s="27" t="s">
        <v>146</v>
      </c>
      <c r="O38" s="31" t="s">
        <v>147</v>
      </c>
      <c r="Q38" s="27"/>
      <c r="R38" s="48"/>
      <c r="S38" s="27" t="s">
        <v>116</v>
      </c>
      <c r="T38" s="34"/>
      <c r="U38" s="34">
        <v>7.3</v>
      </c>
      <c r="V38" s="27" t="s">
        <v>7</v>
      </c>
      <c r="W38" s="35">
        <v>30</v>
      </c>
      <c r="X38" s="35">
        <v>25</v>
      </c>
      <c r="Y38" s="35">
        <v>28</v>
      </c>
      <c r="Z38" s="36">
        <v>3.8</v>
      </c>
      <c r="AA38" s="37">
        <v>2</v>
      </c>
      <c r="AB38" s="38">
        <f>IF(W38="","",W38*X38*Y38/1000000)</f>
        <v>2.1000000000000001E-2</v>
      </c>
      <c r="AC38" s="36">
        <v>65</v>
      </c>
      <c r="AD38" s="39">
        <f>IF(AA38="","",AC38/AB38*AA38)</f>
        <v>6190.4761904761899</v>
      </c>
      <c r="AE38" s="40">
        <v>3500</v>
      </c>
      <c r="AF38" s="41">
        <f>IF(ISERROR(AE38/AD38),"",AE38/AD38)</f>
        <v>0.56538461538461549</v>
      </c>
      <c r="AG38" s="27" t="s">
        <v>108</v>
      </c>
      <c r="AH38" s="42">
        <v>0.20499999999999999</v>
      </c>
      <c r="AI38" s="41">
        <f t="shared" si="0"/>
        <v>1.4964999999999999</v>
      </c>
      <c r="AJ38" s="41">
        <f t="shared" si="1"/>
        <v>9.3618846153846142</v>
      </c>
      <c r="AK38" s="43">
        <v>0</v>
      </c>
      <c r="AL38" s="41">
        <f t="shared" si="2"/>
        <v>0</v>
      </c>
      <c r="AM38" s="43">
        <v>0</v>
      </c>
      <c r="AN38" s="41">
        <f t="shared" si="3"/>
        <v>0</v>
      </c>
      <c r="AO38" s="43">
        <v>0</v>
      </c>
      <c r="AP38" s="41">
        <f>IF(ISERROR(BB38*AO38),"",BB38*AO38)</f>
        <v>0</v>
      </c>
      <c r="AQ38" s="43">
        <v>0</v>
      </c>
      <c r="AR38" s="41">
        <f t="shared" si="4"/>
        <v>0</v>
      </c>
      <c r="AS38" s="44"/>
      <c r="AT38" s="43">
        <v>0</v>
      </c>
      <c r="AU38" s="41">
        <f>IF(ISERROR(BB38*AT38),"",BB38*AT38)</f>
        <v>0</v>
      </c>
      <c r="AV38" s="44"/>
      <c r="AW38" s="43">
        <v>0</v>
      </c>
      <c r="AX38" s="41">
        <f>IF(ISERROR(BB38*AW38),"",BB38*AW38)</f>
        <v>0</v>
      </c>
      <c r="AY38" s="41">
        <f>IF(ISERROR(AL38+AN38+AP38+AR38),"",AL38+AN38+AP38+AR38)</f>
        <v>0</v>
      </c>
      <c r="AZ38" s="41">
        <f>IF(ISERROR(U38+AY38),"",U38+AY38)</f>
        <v>7.3</v>
      </c>
      <c r="BA38" s="45">
        <f t="shared" si="5"/>
        <v>6.0670398250016064E-2</v>
      </c>
      <c r="BB38" s="44">
        <v>7.7714999999999996</v>
      </c>
      <c r="BC38" s="49"/>
      <c r="BD38" s="37"/>
      <c r="BE38" s="41">
        <f>IF(ISERROR(AZ38*BD38),"",AZ38*BD38)</f>
        <v>0</v>
      </c>
      <c r="BF38" s="41">
        <f>IF(ISERROR(BB38*BD38),"",BB38*BD38)</f>
        <v>0</v>
      </c>
    </row>
    <row r="39" spans="1:58" s="25" customFormat="1" ht="15" x14ac:dyDescent="0.25">
      <c r="A39" s="50">
        <v>38</v>
      </c>
      <c r="B39" s="30"/>
      <c r="C39" s="30"/>
      <c r="D39" s="30"/>
      <c r="E39" s="27" t="s">
        <v>109</v>
      </c>
      <c r="F39" s="27"/>
      <c r="G39" s="27" t="s">
        <v>60</v>
      </c>
      <c r="H39" s="28"/>
      <c r="I39" s="27" t="s">
        <v>110</v>
      </c>
      <c r="J39" s="27" t="s">
        <v>111</v>
      </c>
      <c r="K39" s="47" t="s">
        <v>112</v>
      </c>
      <c r="L39" s="27" t="s">
        <v>113</v>
      </c>
      <c r="M39" s="27" t="s">
        <v>122</v>
      </c>
      <c r="N39" s="27" t="s">
        <v>146</v>
      </c>
      <c r="O39" s="31" t="s">
        <v>148</v>
      </c>
      <c r="Q39" s="27"/>
      <c r="R39" s="48"/>
      <c r="S39" s="27" t="s">
        <v>116</v>
      </c>
      <c r="T39" s="34"/>
      <c r="U39" s="34">
        <v>9.4499999999999993</v>
      </c>
      <c r="V39" s="27" t="s">
        <v>7</v>
      </c>
      <c r="W39" s="35">
        <v>30</v>
      </c>
      <c r="X39" s="35">
        <v>25</v>
      </c>
      <c r="Y39" s="35">
        <v>35</v>
      </c>
      <c r="Z39" s="36">
        <v>5.12</v>
      </c>
      <c r="AA39" s="37">
        <v>2</v>
      </c>
      <c r="AB39" s="38">
        <f t="shared" ref="AB39:AB41" si="96">IF(W39="","",W39*X39*Y39/1000000)</f>
        <v>2.6249999999999999E-2</v>
      </c>
      <c r="AC39" s="36">
        <v>65</v>
      </c>
      <c r="AD39" s="39">
        <f t="shared" ref="AD39:AD41" si="97">IF(AA39="","",AC39/AB39*AA39)</f>
        <v>4952.3809523809523</v>
      </c>
      <c r="AE39" s="40">
        <v>3500</v>
      </c>
      <c r="AF39" s="41">
        <f t="shared" ref="AF39:AF41" si="98">IF(ISERROR(AE39/AD39),"",AE39/AD39)</f>
        <v>0.70673076923076927</v>
      </c>
      <c r="AG39" s="27" t="s">
        <v>108</v>
      </c>
      <c r="AH39" s="42">
        <v>0.20499999999999999</v>
      </c>
      <c r="AI39" s="41">
        <f t="shared" si="0"/>
        <v>1.9372499999999997</v>
      </c>
      <c r="AJ39" s="41">
        <f t="shared" si="1"/>
        <v>12.093980769230768</v>
      </c>
      <c r="AK39" s="43">
        <v>0</v>
      </c>
      <c r="AL39" s="41">
        <f t="shared" si="2"/>
        <v>0</v>
      </c>
      <c r="AM39" s="43">
        <v>0</v>
      </c>
      <c r="AN39" s="41">
        <f t="shared" si="3"/>
        <v>0</v>
      </c>
      <c r="AO39" s="43">
        <v>0</v>
      </c>
      <c r="AP39" s="41">
        <f t="shared" ref="AP39:AP41" si="99">IF(ISERROR(BB39*AO39),"",BB39*AO39)</f>
        <v>0</v>
      </c>
      <c r="AQ39" s="43">
        <v>0</v>
      </c>
      <c r="AR39" s="41">
        <f t="shared" si="4"/>
        <v>0</v>
      </c>
      <c r="AS39" s="44"/>
      <c r="AT39" s="43">
        <v>0</v>
      </c>
      <c r="AU39" s="41">
        <f t="shared" ref="AU39:AU41" si="100">IF(ISERROR(BB39*AT39),"",BB39*AT39)</f>
        <v>0</v>
      </c>
      <c r="AV39" s="44"/>
      <c r="AW39" s="43">
        <v>0</v>
      </c>
      <c r="AX39" s="41">
        <f t="shared" ref="AX39:AX41" si="101">IF(ISERROR(BB39*AW39),"",BB39*AW39)</f>
        <v>0</v>
      </c>
      <c r="AY39" s="41">
        <f t="shared" ref="AY39:AY41" si="102">IF(ISERROR(AL39+AN39+AP39+AR39),"",AL39+AN39+AP39+AR39)</f>
        <v>0</v>
      </c>
      <c r="AZ39" s="41">
        <f t="shared" ref="AZ39:AZ41" si="103">IF(ISERROR(U39+AY39),"",U39+AY39)</f>
        <v>9.4499999999999993</v>
      </c>
      <c r="BA39" s="45">
        <f t="shared" si="5"/>
        <v>6.964380648591173E-2</v>
      </c>
      <c r="BB39" s="44">
        <v>10.157399999999999</v>
      </c>
      <c r="BC39" s="49"/>
      <c r="BD39" s="37"/>
      <c r="BE39" s="41">
        <f t="shared" ref="BE39:BE41" si="104">IF(ISERROR(AZ39*BD39),"",AZ39*BD39)</f>
        <v>0</v>
      </c>
      <c r="BF39" s="41">
        <f t="shared" ref="BF39:BF41" si="105">IF(ISERROR(BB39*BD39),"",BB39*BD39)</f>
        <v>0</v>
      </c>
    </row>
    <row r="40" spans="1:58" s="25" customFormat="1" ht="15" x14ac:dyDescent="0.25">
      <c r="A40" s="50">
        <v>39</v>
      </c>
      <c r="B40" s="30"/>
      <c r="C40" s="30"/>
      <c r="D40" s="30"/>
      <c r="E40" s="27" t="s">
        <v>109</v>
      </c>
      <c r="F40" s="27"/>
      <c r="G40" s="27" t="s">
        <v>60</v>
      </c>
      <c r="H40" s="28"/>
      <c r="I40" s="27" t="s">
        <v>110</v>
      </c>
      <c r="J40" s="27" t="s">
        <v>111</v>
      </c>
      <c r="K40" s="47" t="s">
        <v>112</v>
      </c>
      <c r="L40" s="27" t="s">
        <v>113</v>
      </c>
      <c r="M40" s="27" t="s">
        <v>114</v>
      </c>
      <c r="N40" s="27" t="s">
        <v>146</v>
      </c>
      <c r="O40" s="31" t="s">
        <v>149</v>
      </c>
      <c r="Q40" s="27"/>
      <c r="R40" s="48"/>
      <c r="S40" s="27" t="s">
        <v>116</v>
      </c>
      <c r="T40" s="34"/>
      <c r="U40" s="34">
        <v>10.45</v>
      </c>
      <c r="V40" s="27" t="s">
        <v>7</v>
      </c>
      <c r="W40" s="35">
        <v>30</v>
      </c>
      <c r="X40" s="35">
        <v>25</v>
      </c>
      <c r="Y40" s="35">
        <v>40</v>
      </c>
      <c r="Z40" s="36">
        <v>5.36</v>
      </c>
      <c r="AA40" s="37">
        <v>2</v>
      </c>
      <c r="AB40" s="38">
        <f t="shared" si="96"/>
        <v>0.03</v>
      </c>
      <c r="AC40" s="36">
        <v>65</v>
      </c>
      <c r="AD40" s="39">
        <f t="shared" si="97"/>
        <v>4333.3333333333339</v>
      </c>
      <c r="AE40" s="40">
        <v>3500</v>
      </c>
      <c r="AF40" s="41">
        <f t="shared" si="98"/>
        <v>0.8076923076923076</v>
      </c>
      <c r="AG40" s="27" t="s">
        <v>108</v>
      </c>
      <c r="AH40" s="42">
        <v>0.20499999999999999</v>
      </c>
      <c r="AI40" s="41">
        <f t="shared" si="0"/>
        <v>2.1422499999999998</v>
      </c>
      <c r="AJ40" s="41">
        <f t="shared" si="1"/>
        <v>13.399942307692307</v>
      </c>
      <c r="AK40" s="43">
        <v>0</v>
      </c>
      <c r="AL40" s="41">
        <f t="shared" si="2"/>
        <v>0</v>
      </c>
      <c r="AM40" s="43">
        <v>0</v>
      </c>
      <c r="AN40" s="41">
        <f t="shared" si="3"/>
        <v>0</v>
      </c>
      <c r="AO40" s="43">
        <v>0</v>
      </c>
      <c r="AP40" s="41">
        <f t="shared" si="99"/>
        <v>0</v>
      </c>
      <c r="AQ40" s="43">
        <v>0</v>
      </c>
      <c r="AR40" s="41">
        <f t="shared" si="4"/>
        <v>0</v>
      </c>
      <c r="AS40" s="44"/>
      <c r="AT40" s="43">
        <v>0</v>
      </c>
      <c r="AU40" s="41">
        <f t="shared" si="100"/>
        <v>0</v>
      </c>
      <c r="AV40" s="44"/>
      <c r="AW40" s="43">
        <v>0</v>
      </c>
      <c r="AX40" s="41">
        <f t="shared" si="101"/>
        <v>0</v>
      </c>
      <c r="AY40" s="41">
        <f t="shared" si="102"/>
        <v>0</v>
      </c>
      <c r="AZ40" s="41">
        <f t="shared" si="103"/>
        <v>10.45</v>
      </c>
      <c r="BA40" s="45">
        <f t="shared" si="5"/>
        <v>9.2385592815515491E-2</v>
      </c>
      <c r="BB40" s="44">
        <v>11.5137</v>
      </c>
      <c r="BC40" s="49"/>
      <c r="BD40" s="37"/>
      <c r="BE40" s="41">
        <f t="shared" si="104"/>
        <v>0</v>
      </c>
      <c r="BF40" s="41">
        <f t="shared" si="105"/>
        <v>0</v>
      </c>
    </row>
    <row r="41" spans="1:58" s="25" customFormat="1" ht="15" x14ac:dyDescent="0.25">
      <c r="A41" s="50">
        <v>40</v>
      </c>
      <c r="B41" s="30"/>
      <c r="C41" s="30"/>
      <c r="D41" s="30"/>
      <c r="E41" s="27" t="s">
        <v>109</v>
      </c>
      <c r="F41" s="27"/>
      <c r="G41" s="27" t="s">
        <v>60</v>
      </c>
      <c r="H41" s="28"/>
      <c r="I41" s="27" t="s">
        <v>110</v>
      </c>
      <c r="J41" s="27" t="s">
        <v>111</v>
      </c>
      <c r="K41" s="47" t="s">
        <v>112</v>
      </c>
      <c r="L41" s="27" t="s">
        <v>113</v>
      </c>
      <c r="M41" s="27" t="s">
        <v>117</v>
      </c>
      <c r="N41" s="27" t="s">
        <v>146</v>
      </c>
      <c r="O41" s="31" t="s">
        <v>150</v>
      </c>
      <c r="Q41" s="27"/>
      <c r="R41" s="48"/>
      <c r="S41" s="27" t="s">
        <v>116</v>
      </c>
      <c r="T41" s="34"/>
      <c r="U41" s="34">
        <v>12.3</v>
      </c>
      <c r="V41" s="27" t="s">
        <v>7</v>
      </c>
      <c r="W41" s="35">
        <v>30</v>
      </c>
      <c r="X41" s="35">
        <v>25</v>
      </c>
      <c r="Y41" s="35">
        <v>44</v>
      </c>
      <c r="Z41" s="36">
        <v>6.74</v>
      </c>
      <c r="AA41" s="37">
        <v>2</v>
      </c>
      <c r="AB41" s="38">
        <f t="shared" si="96"/>
        <v>3.3000000000000002E-2</v>
      </c>
      <c r="AC41" s="36">
        <v>65</v>
      </c>
      <c r="AD41" s="39">
        <f t="shared" si="97"/>
        <v>3939.393939393939</v>
      </c>
      <c r="AE41" s="40">
        <v>3500</v>
      </c>
      <c r="AF41" s="41">
        <f t="shared" si="98"/>
        <v>0.88846153846153852</v>
      </c>
      <c r="AG41" s="27" t="s">
        <v>108</v>
      </c>
      <c r="AH41" s="42">
        <v>0.20499999999999999</v>
      </c>
      <c r="AI41" s="41">
        <f t="shared" si="0"/>
        <v>2.5215000000000001</v>
      </c>
      <c r="AJ41" s="41">
        <f t="shared" si="1"/>
        <v>15.709961538461538</v>
      </c>
      <c r="AK41" s="43">
        <v>0</v>
      </c>
      <c r="AL41" s="41">
        <f t="shared" si="2"/>
        <v>0</v>
      </c>
      <c r="AM41" s="43">
        <v>0</v>
      </c>
      <c r="AN41" s="41">
        <f t="shared" si="3"/>
        <v>0</v>
      </c>
      <c r="AO41" s="43">
        <v>0</v>
      </c>
      <c r="AP41" s="41">
        <f t="shared" si="99"/>
        <v>0</v>
      </c>
      <c r="AQ41" s="43">
        <v>0</v>
      </c>
      <c r="AR41" s="41">
        <f t="shared" si="4"/>
        <v>0</v>
      </c>
      <c r="AS41" s="44"/>
      <c r="AT41" s="43">
        <v>0</v>
      </c>
      <c r="AU41" s="41">
        <f t="shared" si="100"/>
        <v>0</v>
      </c>
      <c r="AV41" s="44"/>
      <c r="AW41" s="43">
        <v>0</v>
      </c>
      <c r="AX41" s="41">
        <f t="shared" si="101"/>
        <v>0</v>
      </c>
      <c r="AY41" s="41">
        <f t="shared" si="102"/>
        <v>0</v>
      </c>
      <c r="AZ41" s="41">
        <f t="shared" si="103"/>
        <v>12.3</v>
      </c>
      <c r="BA41" s="45">
        <f t="shared" si="5"/>
        <v>9.1795144426723235E-2</v>
      </c>
      <c r="BB41" s="44">
        <v>13.543199999999999</v>
      </c>
      <c r="BC41" s="49"/>
      <c r="BD41" s="37"/>
      <c r="BE41" s="41">
        <f t="shared" si="104"/>
        <v>0</v>
      </c>
      <c r="BF41" s="41">
        <f t="shared" si="105"/>
        <v>0</v>
      </c>
    </row>
    <row r="42" spans="1:58" s="25" customFormat="1" ht="15" x14ac:dyDescent="0.25">
      <c r="A42" s="50">
        <v>41</v>
      </c>
      <c r="B42" s="30"/>
      <c r="C42" s="30"/>
      <c r="D42" s="30"/>
      <c r="E42" s="27" t="s">
        <v>109</v>
      </c>
      <c r="F42" s="27"/>
      <c r="G42" s="27" t="s">
        <v>60</v>
      </c>
      <c r="H42" s="28"/>
      <c r="I42" s="27" t="s">
        <v>110</v>
      </c>
      <c r="J42" s="27" t="s">
        <v>111</v>
      </c>
      <c r="K42" s="47" t="s">
        <v>112</v>
      </c>
      <c r="L42" s="27" t="s">
        <v>113</v>
      </c>
      <c r="M42" s="27" t="s">
        <v>119</v>
      </c>
      <c r="N42" s="27" t="s">
        <v>151</v>
      </c>
      <c r="O42" s="31" t="s">
        <v>152</v>
      </c>
      <c r="Q42" s="27"/>
      <c r="R42" s="48"/>
      <c r="S42" s="27" t="s">
        <v>116</v>
      </c>
      <c r="T42" s="34"/>
      <c r="U42" s="34">
        <v>7.3</v>
      </c>
      <c r="V42" s="27" t="s">
        <v>7</v>
      </c>
      <c r="W42" s="35">
        <v>30</v>
      </c>
      <c r="X42" s="35">
        <v>25</v>
      </c>
      <c r="Y42" s="35">
        <v>28</v>
      </c>
      <c r="Z42" s="36">
        <v>3.8</v>
      </c>
      <c r="AA42" s="37">
        <v>2</v>
      </c>
      <c r="AB42" s="38">
        <f>IF(W42="","",W42*X42*Y42/1000000)</f>
        <v>2.1000000000000001E-2</v>
      </c>
      <c r="AC42" s="36">
        <v>65</v>
      </c>
      <c r="AD42" s="39">
        <f>IF(AA42="","",AC42/AB42*AA42)</f>
        <v>6190.4761904761899</v>
      </c>
      <c r="AE42" s="40">
        <v>3500</v>
      </c>
      <c r="AF42" s="41">
        <f>IF(ISERROR(AE42/AD42),"",AE42/AD42)</f>
        <v>0.56538461538461549</v>
      </c>
      <c r="AG42" s="27" t="s">
        <v>108</v>
      </c>
      <c r="AH42" s="42">
        <v>0.20499999999999999</v>
      </c>
      <c r="AI42" s="41">
        <f t="shared" si="0"/>
        <v>1.4964999999999999</v>
      </c>
      <c r="AJ42" s="41">
        <f t="shared" si="1"/>
        <v>9.3618846153846142</v>
      </c>
      <c r="AK42" s="43">
        <v>0</v>
      </c>
      <c r="AL42" s="41">
        <f t="shared" si="2"/>
        <v>0</v>
      </c>
      <c r="AM42" s="43">
        <v>0</v>
      </c>
      <c r="AN42" s="41">
        <f t="shared" si="3"/>
        <v>0</v>
      </c>
      <c r="AO42" s="43">
        <v>0</v>
      </c>
      <c r="AP42" s="41">
        <f>IF(ISERROR(BB42*AO42),"",BB42*AO42)</f>
        <v>0</v>
      </c>
      <c r="AQ42" s="43">
        <v>0</v>
      </c>
      <c r="AR42" s="41">
        <f t="shared" si="4"/>
        <v>0</v>
      </c>
      <c r="AS42" s="44"/>
      <c r="AT42" s="43">
        <v>0</v>
      </c>
      <c r="AU42" s="41">
        <f>IF(ISERROR(BB42*AT42),"",BB42*AT42)</f>
        <v>0</v>
      </c>
      <c r="AV42" s="44"/>
      <c r="AW42" s="43">
        <v>0</v>
      </c>
      <c r="AX42" s="41">
        <f>IF(ISERROR(BB42*AW42),"",BB42*AW42)</f>
        <v>0</v>
      </c>
      <c r="AY42" s="41">
        <f>IF(ISERROR(AL42+AN42+AP42+AR42),"",AL42+AN42+AP42+AR42)</f>
        <v>0</v>
      </c>
      <c r="AZ42" s="41">
        <f>IF(ISERROR(U42+AY42),"",U42+AY42)</f>
        <v>7.3</v>
      </c>
      <c r="BA42" s="45">
        <f t="shared" si="5"/>
        <v>6.0670398250016064E-2</v>
      </c>
      <c r="BB42" s="44">
        <v>7.7714999999999996</v>
      </c>
      <c r="BC42" s="49"/>
      <c r="BD42" s="37"/>
      <c r="BE42" s="41">
        <f>IF(ISERROR(AZ42*BD42),"",AZ42*BD42)</f>
        <v>0</v>
      </c>
      <c r="BF42" s="41">
        <f>IF(ISERROR(BB42*BD42),"",BB42*BD42)</f>
        <v>0</v>
      </c>
    </row>
    <row r="43" spans="1:58" s="25" customFormat="1" ht="15" x14ac:dyDescent="0.25">
      <c r="A43" s="50">
        <v>42</v>
      </c>
      <c r="B43" s="30"/>
      <c r="C43" s="30"/>
      <c r="D43" s="30"/>
      <c r="E43" s="27" t="s">
        <v>109</v>
      </c>
      <c r="F43" s="27"/>
      <c r="G43" s="27" t="s">
        <v>60</v>
      </c>
      <c r="H43" s="28"/>
      <c r="I43" s="27" t="s">
        <v>110</v>
      </c>
      <c r="J43" s="27" t="s">
        <v>111</v>
      </c>
      <c r="K43" s="47" t="s">
        <v>112</v>
      </c>
      <c r="L43" s="27" t="s">
        <v>113</v>
      </c>
      <c r="M43" s="27" t="s">
        <v>122</v>
      </c>
      <c r="N43" s="27" t="s">
        <v>151</v>
      </c>
      <c r="O43" s="31" t="s">
        <v>153</v>
      </c>
      <c r="Q43" s="27"/>
      <c r="R43" s="48"/>
      <c r="S43" s="27" t="s">
        <v>116</v>
      </c>
      <c r="T43" s="34"/>
      <c r="U43" s="34">
        <v>9.4499999999999993</v>
      </c>
      <c r="V43" s="27" t="s">
        <v>7</v>
      </c>
      <c r="W43" s="35">
        <v>30</v>
      </c>
      <c r="X43" s="35">
        <v>25</v>
      </c>
      <c r="Y43" s="35">
        <v>35</v>
      </c>
      <c r="Z43" s="36">
        <v>5.12</v>
      </c>
      <c r="AA43" s="37">
        <v>2</v>
      </c>
      <c r="AB43" s="38">
        <f t="shared" ref="AB43:AB45" si="106">IF(W43="","",W43*X43*Y43/1000000)</f>
        <v>2.6249999999999999E-2</v>
      </c>
      <c r="AC43" s="36">
        <v>65</v>
      </c>
      <c r="AD43" s="39">
        <f t="shared" ref="AD43:AD45" si="107">IF(AA43="","",AC43/AB43*AA43)</f>
        <v>4952.3809523809523</v>
      </c>
      <c r="AE43" s="40">
        <v>3500</v>
      </c>
      <c r="AF43" s="41">
        <f t="shared" ref="AF43:AF45" si="108">IF(ISERROR(AE43/AD43),"",AE43/AD43)</f>
        <v>0.70673076923076927</v>
      </c>
      <c r="AG43" s="27" t="s">
        <v>108</v>
      </c>
      <c r="AH43" s="42">
        <v>0.20499999999999999</v>
      </c>
      <c r="AI43" s="41">
        <f t="shared" si="0"/>
        <v>1.9372499999999997</v>
      </c>
      <c r="AJ43" s="41">
        <f t="shared" si="1"/>
        <v>12.093980769230768</v>
      </c>
      <c r="AK43" s="43">
        <v>0</v>
      </c>
      <c r="AL43" s="41">
        <f t="shared" si="2"/>
        <v>0</v>
      </c>
      <c r="AM43" s="43">
        <v>0</v>
      </c>
      <c r="AN43" s="41">
        <f t="shared" si="3"/>
        <v>0</v>
      </c>
      <c r="AO43" s="43">
        <v>0</v>
      </c>
      <c r="AP43" s="41">
        <f t="shared" ref="AP43:AP45" si="109">IF(ISERROR(BB43*AO43),"",BB43*AO43)</f>
        <v>0</v>
      </c>
      <c r="AQ43" s="43">
        <v>0</v>
      </c>
      <c r="AR43" s="41">
        <f t="shared" si="4"/>
        <v>0</v>
      </c>
      <c r="AS43" s="44"/>
      <c r="AT43" s="43">
        <v>0</v>
      </c>
      <c r="AU43" s="41">
        <f t="shared" ref="AU43:AU45" si="110">IF(ISERROR(BB43*AT43),"",BB43*AT43)</f>
        <v>0</v>
      </c>
      <c r="AV43" s="44"/>
      <c r="AW43" s="43">
        <v>0</v>
      </c>
      <c r="AX43" s="41">
        <f t="shared" ref="AX43:AX45" si="111">IF(ISERROR(BB43*AW43),"",BB43*AW43)</f>
        <v>0</v>
      </c>
      <c r="AY43" s="41">
        <f t="shared" ref="AY43:AY45" si="112">IF(ISERROR(AL43+AN43+AP43+AR43),"",AL43+AN43+AP43+AR43)</f>
        <v>0</v>
      </c>
      <c r="AZ43" s="41">
        <f t="shared" ref="AZ43:AZ45" si="113">IF(ISERROR(U43+AY43),"",U43+AY43)</f>
        <v>9.4499999999999993</v>
      </c>
      <c r="BA43" s="45">
        <f t="shared" si="5"/>
        <v>6.964380648591173E-2</v>
      </c>
      <c r="BB43" s="44">
        <v>10.157399999999999</v>
      </c>
      <c r="BC43" s="49"/>
      <c r="BD43" s="37"/>
      <c r="BE43" s="41">
        <f t="shared" ref="BE43:BE45" si="114">IF(ISERROR(AZ43*BD43),"",AZ43*BD43)</f>
        <v>0</v>
      </c>
      <c r="BF43" s="41">
        <f t="shared" ref="BF43:BF45" si="115">IF(ISERROR(BB43*BD43),"",BB43*BD43)</f>
        <v>0</v>
      </c>
    </row>
    <row r="44" spans="1:58" s="25" customFormat="1" ht="15" x14ac:dyDescent="0.25">
      <c r="A44" s="50">
        <v>43</v>
      </c>
      <c r="B44" s="30"/>
      <c r="C44" s="30"/>
      <c r="D44" s="30"/>
      <c r="E44" s="27" t="s">
        <v>109</v>
      </c>
      <c r="F44" s="27"/>
      <c r="G44" s="27" t="s">
        <v>60</v>
      </c>
      <c r="H44" s="28"/>
      <c r="I44" s="27" t="s">
        <v>110</v>
      </c>
      <c r="J44" s="27" t="s">
        <v>111</v>
      </c>
      <c r="K44" s="47" t="s">
        <v>112</v>
      </c>
      <c r="L44" s="27" t="s">
        <v>113</v>
      </c>
      <c r="M44" s="27" t="s">
        <v>114</v>
      </c>
      <c r="N44" s="27" t="s">
        <v>151</v>
      </c>
      <c r="O44" s="31" t="s">
        <v>154</v>
      </c>
      <c r="Q44" s="27"/>
      <c r="R44" s="48"/>
      <c r="S44" s="27" t="s">
        <v>116</v>
      </c>
      <c r="T44" s="34"/>
      <c r="U44" s="34">
        <v>10.45</v>
      </c>
      <c r="V44" s="27" t="s">
        <v>7</v>
      </c>
      <c r="W44" s="35">
        <v>30</v>
      </c>
      <c r="X44" s="35">
        <v>25</v>
      </c>
      <c r="Y44" s="35">
        <v>40</v>
      </c>
      <c r="Z44" s="36">
        <v>5.36</v>
      </c>
      <c r="AA44" s="37">
        <v>2</v>
      </c>
      <c r="AB44" s="38">
        <f t="shared" si="106"/>
        <v>0.03</v>
      </c>
      <c r="AC44" s="36">
        <v>65</v>
      </c>
      <c r="AD44" s="39">
        <f t="shared" si="107"/>
        <v>4333.3333333333339</v>
      </c>
      <c r="AE44" s="40">
        <v>3500</v>
      </c>
      <c r="AF44" s="41">
        <f t="shared" si="108"/>
        <v>0.8076923076923076</v>
      </c>
      <c r="AG44" s="27" t="s">
        <v>108</v>
      </c>
      <c r="AH44" s="42">
        <v>0.20499999999999999</v>
      </c>
      <c r="AI44" s="41">
        <f t="shared" si="0"/>
        <v>2.1422499999999998</v>
      </c>
      <c r="AJ44" s="41">
        <f t="shared" si="1"/>
        <v>13.399942307692307</v>
      </c>
      <c r="AK44" s="43">
        <v>0</v>
      </c>
      <c r="AL44" s="41">
        <f t="shared" si="2"/>
        <v>0</v>
      </c>
      <c r="AM44" s="43">
        <v>0</v>
      </c>
      <c r="AN44" s="41">
        <f t="shared" si="3"/>
        <v>0</v>
      </c>
      <c r="AO44" s="43">
        <v>0</v>
      </c>
      <c r="AP44" s="41">
        <f t="shared" si="109"/>
        <v>0</v>
      </c>
      <c r="AQ44" s="43">
        <v>0</v>
      </c>
      <c r="AR44" s="41">
        <f t="shared" si="4"/>
        <v>0</v>
      </c>
      <c r="AS44" s="44"/>
      <c r="AT44" s="43">
        <v>0</v>
      </c>
      <c r="AU44" s="41">
        <f t="shared" si="110"/>
        <v>0</v>
      </c>
      <c r="AV44" s="44"/>
      <c r="AW44" s="43">
        <v>0</v>
      </c>
      <c r="AX44" s="41">
        <f t="shared" si="111"/>
        <v>0</v>
      </c>
      <c r="AY44" s="41">
        <f t="shared" si="112"/>
        <v>0</v>
      </c>
      <c r="AZ44" s="41">
        <f t="shared" si="113"/>
        <v>10.45</v>
      </c>
      <c r="BA44" s="45">
        <f t="shared" si="5"/>
        <v>9.2385592815515491E-2</v>
      </c>
      <c r="BB44" s="44">
        <v>11.5137</v>
      </c>
      <c r="BC44" s="49"/>
      <c r="BD44" s="37"/>
      <c r="BE44" s="41">
        <f t="shared" si="114"/>
        <v>0</v>
      </c>
      <c r="BF44" s="41">
        <f t="shared" si="115"/>
        <v>0</v>
      </c>
    </row>
    <row r="45" spans="1:58" s="25" customFormat="1" ht="15" x14ac:dyDescent="0.25">
      <c r="A45" s="50">
        <v>44</v>
      </c>
      <c r="B45" s="30"/>
      <c r="C45" s="30"/>
      <c r="D45" s="30"/>
      <c r="E45" s="27" t="s">
        <v>109</v>
      </c>
      <c r="F45" s="27"/>
      <c r="G45" s="27" t="s">
        <v>60</v>
      </c>
      <c r="H45" s="28"/>
      <c r="I45" s="27" t="s">
        <v>110</v>
      </c>
      <c r="J45" s="27" t="s">
        <v>111</v>
      </c>
      <c r="K45" s="47" t="s">
        <v>112</v>
      </c>
      <c r="L45" s="27" t="s">
        <v>113</v>
      </c>
      <c r="M45" s="27" t="s">
        <v>117</v>
      </c>
      <c r="N45" s="27" t="s">
        <v>151</v>
      </c>
      <c r="O45" s="31" t="s">
        <v>155</v>
      </c>
      <c r="Q45" s="27"/>
      <c r="R45" s="48"/>
      <c r="S45" s="27" t="s">
        <v>116</v>
      </c>
      <c r="T45" s="34"/>
      <c r="U45" s="34">
        <v>12.3</v>
      </c>
      <c r="V45" s="27" t="s">
        <v>7</v>
      </c>
      <c r="W45" s="35">
        <v>30</v>
      </c>
      <c r="X45" s="35">
        <v>25</v>
      </c>
      <c r="Y45" s="35">
        <v>44</v>
      </c>
      <c r="Z45" s="36">
        <v>6.74</v>
      </c>
      <c r="AA45" s="37">
        <v>2</v>
      </c>
      <c r="AB45" s="38">
        <f t="shared" si="106"/>
        <v>3.3000000000000002E-2</v>
      </c>
      <c r="AC45" s="36">
        <v>65</v>
      </c>
      <c r="AD45" s="39">
        <f t="shared" si="107"/>
        <v>3939.393939393939</v>
      </c>
      <c r="AE45" s="40">
        <v>3500</v>
      </c>
      <c r="AF45" s="41">
        <f t="shared" si="108"/>
        <v>0.88846153846153852</v>
      </c>
      <c r="AG45" s="27" t="s">
        <v>108</v>
      </c>
      <c r="AH45" s="42">
        <v>0.20499999999999999</v>
      </c>
      <c r="AI45" s="41">
        <f t="shared" si="0"/>
        <v>2.5215000000000001</v>
      </c>
      <c r="AJ45" s="41">
        <f t="shared" si="1"/>
        <v>15.709961538461538</v>
      </c>
      <c r="AK45" s="43">
        <v>0</v>
      </c>
      <c r="AL45" s="41">
        <f t="shared" si="2"/>
        <v>0</v>
      </c>
      <c r="AM45" s="43">
        <v>0</v>
      </c>
      <c r="AN45" s="41">
        <f t="shared" si="3"/>
        <v>0</v>
      </c>
      <c r="AO45" s="43">
        <v>0</v>
      </c>
      <c r="AP45" s="41">
        <f t="shared" si="109"/>
        <v>0</v>
      </c>
      <c r="AQ45" s="43">
        <v>0</v>
      </c>
      <c r="AR45" s="41">
        <f t="shared" si="4"/>
        <v>0</v>
      </c>
      <c r="AS45" s="44"/>
      <c r="AT45" s="43">
        <v>0</v>
      </c>
      <c r="AU45" s="41">
        <f t="shared" si="110"/>
        <v>0</v>
      </c>
      <c r="AV45" s="44"/>
      <c r="AW45" s="43">
        <v>0</v>
      </c>
      <c r="AX45" s="41">
        <f t="shared" si="111"/>
        <v>0</v>
      </c>
      <c r="AY45" s="41">
        <f t="shared" si="112"/>
        <v>0</v>
      </c>
      <c r="AZ45" s="41">
        <f t="shared" si="113"/>
        <v>12.3</v>
      </c>
      <c r="BA45" s="45">
        <f t="shared" si="5"/>
        <v>9.1795144426723235E-2</v>
      </c>
      <c r="BB45" s="44">
        <v>13.543199999999999</v>
      </c>
      <c r="BC45" s="49"/>
      <c r="BD45" s="37"/>
      <c r="BE45" s="41">
        <f t="shared" si="114"/>
        <v>0</v>
      </c>
      <c r="BF45" s="41">
        <f t="shared" si="115"/>
        <v>0</v>
      </c>
    </row>
    <row r="46" spans="1:58" s="25" customFormat="1" ht="15" x14ac:dyDescent="0.25">
      <c r="A46" s="50">
        <v>45</v>
      </c>
      <c r="B46" s="30"/>
      <c r="C46" s="30"/>
      <c r="D46" s="30"/>
      <c r="E46" s="27" t="s">
        <v>70</v>
      </c>
      <c r="F46" s="27"/>
      <c r="G46" s="27" t="s">
        <v>60</v>
      </c>
      <c r="H46" s="28"/>
      <c r="I46" s="27" t="s">
        <v>71</v>
      </c>
      <c r="J46" s="27" t="s">
        <v>72</v>
      </c>
      <c r="K46" s="47" t="s">
        <v>73</v>
      </c>
      <c r="L46" s="27" t="s">
        <v>74</v>
      </c>
      <c r="M46" s="27" t="s">
        <v>82</v>
      </c>
      <c r="N46" s="27" t="s">
        <v>156</v>
      </c>
      <c r="O46" s="31" t="s">
        <v>157</v>
      </c>
      <c r="Q46" s="27"/>
      <c r="R46" s="48"/>
      <c r="S46" s="27" t="s">
        <v>68</v>
      </c>
      <c r="T46" s="34"/>
      <c r="U46" s="34">
        <v>7.3</v>
      </c>
      <c r="V46" s="27" t="s">
        <v>7</v>
      </c>
      <c r="W46" s="35">
        <v>30</v>
      </c>
      <c r="X46" s="35">
        <v>25</v>
      </c>
      <c r="Y46" s="35">
        <v>28</v>
      </c>
      <c r="Z46" s="36">
        <v>3.8</v>
      </c>
      <c r="AA46" s="37">
        <v>2</v>
      </c>
      <c r="AB46" s="38">
        <f>IF(W46="","",W46*X46*Y46/1000000)</f>
        <v>2.1000000000000001E-2</v>
      </c>
      <c r="AC46" s="36">
        <v>65</v>
      </c>
      <c r="AD46" s="39">
        <f>IF(AA46="","",AC46/AB46*AA46)</f>
        <v>6190.4761904761899</v>
      </c>
      <c r="AE46" s="40">
        <v>3500</v>
      </c>
      <c r="AF46" s="41">
        <f>IF(ISERROR(AE46/AD46),"",AE46/AD46)</f>
        <v>0.56538461538461549</v>
      </c>
      <c r="AG46" s="27" t="s">
        <v>108</v>
      </c>
      <c r="AH46" s="42">
        <v>0.20499999999999999</v>
      </c>
      <c r="AI46" s="41">
        <f t="shared" si="0"/>
        <v>1.4964999999999999</v>
      </c>
      <c r="AJ46" s="41">
        <f t="shared" si="1"/>
        <v>9.3618846153846142</v>
      </c>
      <c r="AK46" s="43">
        <v>0</v>
      </c>
      <c r="AL46" s="41">
        <f t="shared" si="2"/>
        <v>0</v>
      </c>
      <c r="AM46" s="43">
        <v>0</v>
      </c>
      <c r="AN46" s="41">
        <f t="shared" si="3"/>
        <v>0</v>
      </c>
      <c r="AO46" s="43">
        <v>0</v>
      </c>
      <c r="AP46" s="41">
        <f>IF(ISERROR(BB46*AO46),"",BB46*AO46)</f>
        <v>0</v>
      </c>
      <c r="AQ46" s="43">
        <v>0</v>
      </c>
      <c r="AR46" s="41">
        <f t="shared" si="4"/>
        <v>0</v>
      </c>
      <c r="AS46" s="44"/>
      <c r="AT46" s="43">
        <v>0</v>
      </c>
      <c r="AU46" s="41">
        <f>IF(ISERROR(BB46*AT46),"",BB46*AT46)</f>
        <v>0</v>
      </c>
      <c r="AV46" s="44"/>
      <c r="AW46" s="43">
        <v>0</v>
      </c>
      <c r="AX46" s="41">
        <f>IF(ISERROR(BB46*AW46),"",BB46*AW46)</f>
        <v>0</v>
      </c>
      <c r="AY46" s="41">
        <f>IF(ISERROR(AL46+AN46+AP46+AR46),"",AL46+AN46+AP46+AR46)</f>
        <v>0</v>
      </c>
      <c r="AZ46" s="41">
        <f>IF(ISERROR(U46+AY46),"",U46+AY46)</f>
        <v>7.3</v>
      </c>
      <c r="BA46" s="45">
        <f t="shared" si="5"/>
        <v>6.0670398250016064E-2</v>
      </c>
      <c r="BB46" s="44">
        <v>7.7714999999999996</v>
      </c>
      <c r="BC46" s="49"/>
      <c r="BD46" s="37"/>
      <c r="BE46" s="41">
        <f>IF(ISERROR(AZ46*BD46),"",AZ46*BD46)</f>
        <v>0</v>
      </c>
      <c r="BF46" s="41">
        <f>IF(ISERROR(BB46*BD46),"",BB46*BD46)</f>
        <v>0</v>
      </c>
    </row>
    <row r="47" spans="1:58" s="25" customFormat="1" ht="15" x14ac:dyDescent="0.25">
      <c r="A47" s="50">
        <v>46</v>
      </c>
      <c r="B47" s="30"/>
      <c r="C47" s="30"/>
      <c r="D47" s="30"/>
      <c r="E47" s="27" t="s">
        <v>109</v>
      </c>
      <c r="F47" s="27"/>
      <c r="G47" s="27" t="s">
        <v>60</v>
      </c>
      <c r="H47" s="28"/>
      <c r="I47" s="27" t="s">
        <v>110</v>
      </c>
      <c r="J47" s="27" t="s">
        <v>111</v>
      </c>
      <c r="K47" s="47" t="s">
        <v>112</v>
      </c>
      <c r="L47" s="27" t="s">
        <v>113</v>
      </c>
      <c r="M47" s="27" t="s">
        <v>122</v>
      </c>
      <c r="N47" s="27" t="s">
        <v>158</v>
      </c>
      <c r="O47" s="31" t="s">
        <v>159</v>
      </c>
      <c r="Q47" s="27"/>
      <c r="R47" s="48"/>
      <c r="S47" s="27" t="s">
        <v>116</v>
      </c>
      <c r="T47" s="34"/>
      <c r="U47" s="34">
        <v>9.4499999999999993</v>
      </c>
      <c r="V47" s="27" t="s">
        <v>7</v>
      </c>
      <c r="W47" s="35">
        <v>30</v>
      </c>
      <c r="X47" s="35">
        <v>25</v>
      </c>
      <c r="Y47" s="35">
        <v>35</v>
      </c>
      <c r="Z47" s="36">
        <v>5.12</v>
      </c>
      <c r="AA47" s="37">
        <v>2</v>
      </c>
      <c r="AB47" s="38">
        <f t="shared" ref="AB47:AB49" si="116">IF(W47="","",W47*X47*Y47/1000000)</f>
        <v>2.6249999999999999E-2</v>
      </c>
      <c r="AC47" s="36">
        <v>65</v>
      </c>
      <c r="AD47" s="39">
        <f t="shared" ref="AD47:AD49" si="117">IF(AA47="","",AC47/AB47*AA47)</f>
        <v>4952.3809523809523</v>
      </c>
      <c r="AE47" s="40">
        <v>3500</v>
      </c>
      <c r="AF47" s="41">
        <f t="shared" ref="AF47:AF49" si="118">IF(ISERROR(AE47/AD47),"",AE47/AD47)</f>
        <v>0.70673076923076927</v>
      </c>
      <c r="AG47" s="27" t="s">
        <v>108</v>
      </c>
      <c r="AH47" s="42">
        <v>0.20499999999999999</v>
      </c>
      <c r="AI47" s="41">
        <f t="shared" si="0"/>
        <v>1.9372499999999997</v>
      </c>
      <c r="AJ47" s="41">
        <f t="shared" si="1"/>
        <v>12.093980769230768</v>
      </c>
      <c r="AK47" s="43">
        <v>0</v>
      </c>
      <c r="AL47" s="41">
        <f t="shared" si="2"/>
        <v>0</v>
      </c>
      <c r="AM47" s="43">
        <v>0</v>
      </c>
      <c r="AN47" s="41">
        <f t="shared" si="3"/>
        <v>0</v>
      </c>
      <c r="AO47" s="43">
        <v>0</v>
      </c>
      <c r="AP47" s="41">
        <f t="shared" ref="AP47:AP49" si="119">IF(ISERROR(BB47*AO47),"",BB47*AO47)</f>
        <v>0</v>
      </c>
      <c r="AQ47" s="43">
        <v>0</v>
      </c>
      <c r="AR47" s="41">
        <f t="shared" si="4"/>
        <v>0</v>
      </c>
      <c r="AS47" s="44"/>
      <c r="AT47" s="43">
        <v>0</v>
      </c>
      <c r="AU47" s="41">
        <f t="shared" ref="AU47:AU49" si="120">IF(ISERROR(BB47*AT47),"",BB47*AT47)</f>
        <v>0</v>
      </c>
      <c r="AV47" s="44"/>
      <c r="AW47" s="43">
        <v>0</v>
      </c>
      <c r="AX47" s="41">
        <f t="shared" ref="AX47:AX49" si="121">IF(ISERROR(BB47*AW47),"",BB47*AW47)</f>
        <v>0</v>
      </c>
      <c r="AY47" s="41">
        <f t="shared" ref="AY47:AY49" si="122">IF(ISERROR(AL47+AN47+AP47+AR47),"",AL47+AN47+AP47+AR47)</f>
        <v>0</v>
      </c>
      <c r="AZ47" s="41">
        <f t="shared" ref="AZ47:AZ49" si="123">IF(ISERROR(U47+AY47),"",U47+AY47)</f>
        <v>9.4499999999999993</v>
      </c>
      <c r="BA47" s="45">
        <f t="shared" si="5"/>
        <v>6.964380648591173E-2</v>
      </c>
      <c r="BB47" s="44">
        <v>10.157399999999999</v>
      </c>
      <c r="BC47" s="49"/>
      <c r="BD47" s="37"/>
      <c r="BE47" s="41">
        <f t="shared" ref="BE47:BE49" si="124">IF(ISERROR(AZ47*BD47),"",AZ47*BD47)</f>
        <v>0</v>
      </c>
      <c r="BF47" s="41">
        <f t="shared" ref="BF47:BF49" si="125">IF(ISERROR(BB47*BD47),"",BB47*BD47)</f>
        <v>0</v>
      </c>
    </row>
    <row r="48" spans="1:58" s="25" customFormat="1" ht="15" x14ac:dyDescent="0.25">
      <c r="A48" s="50">
        <v>47</v>
      </c>
      <c r="B48" s="30"/>
      <c r="C48" s="30"/>
      <c r="D48" s="30"/>
      <c r="E48" s="27" t="s">
        <v>109</v>
      </c>
      <c r="F48" s="27"/>
      <c r="G48" s="27" t="s">
        <v>60</v>
      </c>
      <c r="H48" s="28"/>
      <c r="I48" s="27" t="s">
        <v>110</v>
      </c>
      <c r="J48" s="27" t="s">
        <v>111</v>
      </c>
      <c r="K48" s="47" t="s">
        <v>112</v>
      </c>
      <c r="L48" s="27" t="s">
        <v>113</v>
      </c>
      <c r="M48" s="27" t="s">
        <v>114</v>
      </c>
      <c r="N48" s="27" t="s">
        <v>158</v>
      </c>
      <c r="O48" s="31" t="s">
        <v>160</v>
      </c>
      <c r="Q48" s="27"/>
      <c r="R48" s="48"/>
      <c r="S48" s="27" t="s">
        <v>116</v>
      </c>
      <c r="T48" s="34"/>
      <c r="U48" s="34">
        <v>10.45</v>
      </c>
      <c r="V48" s="27" t="s">
        <v>7</v>
      </c>
      <c r="W48" s="35">
        <v>30</v>
      </c>
      <c r="X48" s="35">
        <v>25</v>
      </c>
      <c r="Y48" s="35">
        <v>40</v>
      </c>
      <c r="Z48" s="36">
        <v>5.36</v>
      </c>
      <c r="AA48" s="37">
        <v>2</v>
      </c>
      <c r="AB48" s="38">
        <f t="shared" si="116"/>
        <v>0.03</v>
      </c>
      <c r="AC48" s="36">
        <v>65</v>
      </c>
      <c r="AD48" s="39">
        <f t="shared" si="117"/>
        <v>4333.3333333333339</v>
      </c>
      <c r="AE48" s="40">
        <v>3500</v>
      </c>
      <c r="AF48" s="41">
        <f t="shared" si="118"/>
        <v>0.8076923076923076</v>
      </c>
      <c r="AG48" s="27" t="s">
        <v>108</v>
      </c>
      <c r="AH48" s="42">
        <v>0.20499999999999999</v>
      </c>
      <c r="AI48" s="41">
        <f t="shared" si="0"/>
        <v>2.1422499999999998</v>
      </c>
      <c r="AJ48" s="41">
        <f t="shared" si="1"/>
        <v>13.399942307692307</v>
      </c>
      <c r="AK48" s="43">
        <v>0</v>
      </c>
      <c r="AL48" s="41">
        <f t="shared" si="2"/>
        <v>0</v>
      </c>
      <c r="AM48" s="43">
        <v>0</v>
      </c>
      <c r="AN48" s="41">
        <f t="shared" si="3"/>
        <v>0</v>
      </c>
      <c r="AO48" s="43">
        <v>0</v>
      </c>
      <c r="AP48" s="41">
        <f t="shared" si="119"/>
        <v>0</v>
      </c>
      <c r="AQ48" s="43">
        <v>0</v>
      </c>
      <c r="AR48" s="41">
        <f t="shared" si="4"/>
        <v>0</v>
      </c>
      <c r="AS48" s="44"/>
      <c r="AT48" s="43">
        <v>0</v>
      </c>
      <c r="AU48" s="41">
        <f t="shared" si="120"/>
        <v>0</v>
      </c>
      <c r="AV48" s="44"/>
      <c r="AW48" s="43">
        <v>0</v>
      </c>
      <c r="AX48" s="41">
        <f t="shared" si="121"/>
        <v>0</v>
      </c>
      <c r="AY48" s="41">
        <f t="shared" si="122"/>
        <v>0</v>
      </c>
      <c r="AZ48" s="41">
        <f t="shared" si="123"/>
        <v>10.45</v>
      </c>
      <c r="BA48" s="45">
        <f t="shared" si="5"/>
        <v>9.2385592815515491E-2</v>
      </c>
      <c r="BB48" s="44">
        <v>11.5137</v>
      </c>
      <c r="BC48" s="49"/>
      <c r="BD48" s="37"/>
      <c r="BE48" s="41">
        <f t="shared" si="124"/>
        <v>0</v>
      </c>
      <c r="BF48" s="41">
        <f t="shared" si="125"/>
        <v>0</v>
      </c>
    </row>
    <row r="49" spans="1:58" s="25" customFormat="1" ht="15" x14ac:dyDescent="0.25">
      <c r="A49" s="50">
        <v>48</v>
      </c>
      <c r="B49" s="30"/>
      <c r="C49" s="30"/>
      <c r="D49" s="30"/>
      <c r="E49" s="27" t="s">
        <v>109</v>
      </c>
      <c r="F49" s="27"/>
      <c r="G49" s="27" t="s">
        <v>60</v>
      </c>
      <c r="H49" s="28"/>
      <c r="I49" s="27" t="s">
        <v>110</v>
      </c>
      <c r="J49" s="27" t="s">
        <v>111</v>
      </c>
      <c r="K49" s="47" t="s">
        <v>112</v>
      </c>
      <c r="L49" s="27" t="s">
        <v>113</v>
      </c>
      <c r="M49" s="27" t="s">
        <v>117</v>
      </c>
      <c r="N49" s="27" t="s">
        <v>158</v>
      </c>
      <c r="O49" s="31" t="s">
        <v>161</v>
      </c>
      <c r="Q49" s="27"/>
      <c r="R49" s="48"/>
      <c r="S49" s="27" t="s">
        <v>116</v>
      </c>
      <c r="T49" s="34"/>
      <c r="U49" s="34">
        <v>12.3</v>
      </c>
      <c r="V49" s="27" t="s">
        <v>7</v>
      </c>
      <c r="W49" s="35">
        <v>30</v>
      </c>
      <c r="X49" s="35">
        <v>25</v>
      </c>
      <c r="Y49" s="35">
        <v>44</v>
      </c>
      <c r="Z49" s="36">
        <v>6.74</v>
      </c>
      <c r="AA49" s="37">
        <v>2</v>
      </c>
      <c r="AB49" s="38">
        <f t="shared" si="116"/>
        <v>3.3000000000000002E-2</v>
      </c>
      <c r="AC49" s="36">
        <v>65</v>
      </c>
      <c r="AD49" s="39">
        <f t="shared" si="117"/>
        <v>3939.393939393939</v>
      </c>
      <c r="AE49" s="40">
        <v>3500</v>
      </c>
      <c r="AF49" s="41">
        <f t="shared" si="118"/>
        <v>0.88846153846153852</v>
      </c>
      <c r="AG49" s="27" t="s">
        <v>108</v>
      </c>
      <c r="AH49" s="42">
        <v>0.20499999999999999</v>
      </c>
      <c r="AI49" s="41">
        <f t="shared" si="0"/>
        <v>2.5215000000000001</v>
      </c>
      <c r="AJ49" s="41">
        <f t="shared" si="1"/>
        <v>15.709961538461538</v>
      </c>
      <c r="AK49" s="43">
        <v>0</v>
      </c>
      <c r="AL49" s="41">
        <f t="shared" si="2"/>
        <v>0</v>
      </c>
      <c r="AM49" s="43">
        <v>0</v>
      </c>
      <c r="AN49" s="41">
        <f t="shared" si="3"/>
        <v>0</v>
      </c>
      <c r="AO49" s="43">
        <v>0</v>
      </c>
      <c r="AP49" s="41">
        <f t="shared" si="119"/>
        <v>0</v>
      </c>
      <c r="AQ49" s="43">
        <v>0</v>
      </c>
      <c r="AR49" s="41">
        <f t="shared" si="4"/>
        <v>0</v>
      </c>
      <c r="AS49" s="44"/>
      <c r="AT49" s="43">
        <v>0</v>
      </c>
      <c r="AU49" s="41">
        <f t="shared" si="120"/>
        <v>0</v>
      </c>
      <c r="AV49" s="44"/>
      <c r="AW49" s="43">
        <v>0</v>
      </c>
      <c r="AX49" s="41">
        <f t="shared" si="121"/>
        <v>0</v>
      </c>
      <c r="AY49" s="41">
        <f t="shared" si="122"/>
        <v>0</v>
      </c>
      <c r="AZ49" s="41">
        <f t="shared" si="123"/>
        <v>12.3</v>
      </c>
      <c r="BA49" s="45">
        <f t="shared" si="5"/>
        <v>9.1795144426723235E-2</v>
      </c>
      <c r="BB49" s="44">
        <v>13.543199999999999</v>
      </c>
      <c r="BC49" s="49"/>
      <c r="BD49" s="37"/>
      <c r="BE49" s="41">
        <f t="shared" si="124"/>
        <v>0</v>
      </c>
      <c r="BF49" s="41">
        <f t="shared" si="125"/>
        <v>0</v>
      </c>
    </row>
  </sheetData>
  <protectedRanges>
    <protectedRange sqref="AI2:BA49 AF2:AF49 S2:V49 AB2:AD49 A2:K49 Q2:Q49 N2:N49" name="Range1_5"/>
    <protectedRange sqref="W2:Z49" name="Range1_2_1"/>
    <protectedRange sqref="AE2:AE49" name="Range1_3_1"/>
    <protectedRange sqref="AH14:AH49 AG2:AG13" name="Range1_4_2"/>
    <protectedRange sqref="BD2:BD49" name="Range1_6_1"/>
    <protectedRange sqref="L2:L49" name="Range1_1_1"/>
    <protectedRange sqref="R2:R49" name="Range1_3_1_1"/>
    <protectedRange sqref="BC2:BC49" name="Range1_4_1_1"/>
    <protectedRange sqref="O2:O49" name="Range1_1_2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2026-02-03T05:14:04Z</dcterms:modified>
</cp:coreProperties>
</file>