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3BC5C150-F793-4067-B98E-CD3CFBB9F8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rtwork">#REF!</definedName>
    <definedName name="as">'[4]1-Import Product Data Sheet'!$X$2</definedName>
    <definedName name="AssortedSKU_Range">[5]Mapping!$J$2:$J$3</definedName>
    <definedName name="Banner">'[6]Hardline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_IDEAS">'[2]x-Lists'!$AU$2:$AU$17</definedName>
    <definedName name="bigidea">[7]Lists!$I$6:$I$29</definedName>
    <definedName name="Blankets_Throws">#REF!</definedName>
    <definedName name="BRAND">[8]LIST!$D$2:$D$7</definedName>
    <definedName name="Branded">[7]Lists!$F$6:$F$38</definedName>
    <definedName name="brands">'[3]other data'!$K$2:$K$48</definedName>
    <definedName name="BULKPREPACKTYPE">'[2]x-Lists'!$H$2:$H$4</definedName>
    <definedName name="BuyUnits_Range">[5]Mapping!$B$2:$B$55</definedName>
    <definedName name="ca_available_Range">[5]Mapping!$AB$2:$AB$5</definedName>
    <definedName name="ca_Compliant_Range">[5]Mapping!$BF$2:$BF$4</definedName>
    <definedName name="ca_CompliantReason_Range">[5]Mapping!$BH$2:$BH$13</definedName>
    <definedName name="ca_SisVendor_Range">[5]Mapping!$BD$2:$BD$3</definedName>
    <definedName name="ca_stuffedarticlesreg_Range">[5]Mapping!$AD$2:$AD$6</definedName>
    <definedName name="Case_Freight_Range">[5]Mapping!$F$2:$F$19</definedName>
    <definedName name="CATEGORY">[9]Sheet1!$DW$2:$DW$3</definedName>
    <definedName name="CFSCY">'[2]x-imports'!$A$2:$A$3</definedName>
    <definedName name="chargeback">'[3]other data'!$B$2:$B$6</definedName>
    <definedName name="CLIMATE">'[2]x-Lists'!$O$2:$O$11</definedName>
    <definedName name="cls">#REF!</definedName>
    <definedName name="CodeCountry">#REF!</definedName>
    <definedName name="color">[7]Lists!$J$6:$J$29</definedName>
    <definedName name="COLOR_FAMILY">'[10]x-Lists'!$AB$2:$AB$18</definedName>
    <definedName name="colour">[9]Sheet1!$EH$2:$EH$3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untries">'[3]other data'!$I$3:$I$249</definedName>
    <definedName name="crs">'[11]SUBCATS INTERNAL USE'!$A$3:$C$1000</definedName>
    <definedName name="Cycle">[7]Lists!$E$6:$E$30</definedName>
    <definedName name="d">[12]Mapping!$AR$2:$AR$84</definedName>
    <definedName name="_xlnm.Database">'[2]x-Lists'!$A$2:$A$9</definedName>
    <definedName name="dealPricing_Range">[5]Mapping!$AZ$2:$AZ$3</definedName>
    <definedName name="Decorative_Accessories">#REF!</definedName>
    <definedName name="Decorative_Pillows_Inserts_Covers">#REF!</definedName>
    <definedName name="del">'[11]SUBCATS INTERNAL USE'!$G$2:$H$512</definedName>
    <definedName name="den">[7]Lists!$L$6:$L$29</definedName>
    <definedName name="Description1_Range">[5]Mapping!$AM$2:$AM$72</definedName>
    <definedName name="Description2_Range">[5]Mapping!$AN$2:$AN$84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division">'[13]X-PORTS'!$K$4:$K$12</definedName>
    <definedName name="Division1">'[6]Hardline Drop down'!$A$5:$A$16</definedName>
    <definedName name="Down_Comforters">#REF!</definedName>
    <definedName name="Duvet_Covers">#REF!</definedName>
    <definedName name="Electrics">#REF!</definedName>
    <definedName name="ENERGY_EFFICIENT">'[2]x-Lists'!$AJ$2:$AJ$7</definedName>
    <definedName name="EVENT">'[2]x-Lists'!$AQ$2:$AQ$8</definedName>
    <definedName name="FABRIC_WEIGHT">'[2]x-Lists'!$AI$2:$AI$5</definedName>
    <definedName name="FASHION">[8]LIST!$E$2:$E$7</definedName>
    <definedName name="Feature1_Range">[5]Mapping!$AG$2:$AG$25</definedName>
    <definedName name="Feature10_Range">[14]Mapping!$AP$2:$AP$17</definedName>
    <definedName name="Feature2_Range">[5]Mapping!$AH$2:$AH$17</definedName>
    <definedName name="Feature3_Range">[5]Mapping!$AI$2:$AI$21</definedName>
    <definedName name="Feature4_Range">[5]Mapping!$AJ$2:$AJ$9</definedName>
    <definedName name="Feature5_Range">[5]Mapping!$AK$2:$AK$5</definedName>
    <definedName name="Feature6_Range">[5]Mapping!$AL$2:$AL$20</definedName>
    <definedName name="Feature7_Range">[14]Mapping!$AM$2:$AM$21</definedName>
    <definedName name="Feature8_Range">[14]Mapping!$AN$2:$AN$9</definedName>
    <definedName name="Feature9_Range">[14]Mapping!$AO$2:$AO$5</definedName>
    <definedName name="FIFRACompliance_Range">[5]Mapping!$L$2:$L$10</definedName>
    <definedName name="FIFRAExemption_Range">[5]Mapping!$N$2:$N$3</definedName>
    <definedName name="FILL">'[2]x-Lists'!$AR$2:$AR$7</definedName>
    <definedName name="foam">[9]Sheet1!$EC$2:$EC$3</definedName>
    <definedName name="FOBCostPerPiece">#REF!</definedName>
    <definedName name="FOBPORT">'[2]x-imports'!$C$2:$C$40</definedName>
    <definedName name="freight">'[3]other data'!$AC$3:$AC$14</definedName>
    <definedName name="FreightTerms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Home_Décor">#REF!</definedName>
    <definedName name="Home_Décor.">#REF!</definedName>
    <definedName name="INITIALBUY">[8]LIST!$G$2:$G$7</definedName>
    <definedName name="KD">[9]Sheet1!$DS$2:$DS$2</definedName>
    <definedName name="Kids_Bath">#REF!</definedName>
    <definedName name="Kids_or_Teen">#REF!</definedName>
    <definedName name="LicensedProduct_Range">[5]Mapping!$AF$2:$AF$3</definedName>
    <definedName name="LIFESTYLE">[8]LIST!$C$2:$C$7</definedName>
    <definedName name="Lighting_or_Candleholders">#REF!</definedName>
    <definedName name="lnk">[15]Sheet1!$A$2</definedName>
    <definedName name="LOCALIZATION__PRICEPOINT">'[10]x-Lists'!$Z$2:$Z$4</definedName>
    <definedName name="loctype">'[3]other data'!$BN$2:$BN$6</definedName>
    <definedName name="M">[9]Sheet1!$EA$2:$EA$3</definedName>
    <definedName name="MATERIAL">'[2]x-Lists'!$AE$2:$AE$83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'[6]Hardline Drop down'!$C$5:$C$21</definedName>
    <definedName name="ORDERTYPE">'[3]other data'!$AN$2:$AN$6</definedName>
    <definedName name="OTB">'[3]other data'!$R$2:$R$14</definedName>
    <definedName name="Outdoor">#REF!</definedName>
    <definedName name="PACK">[9]Sheet1!$EE$2:$EE$3</definedName>
    <definedName name="PACK_SET">'[2]x-Lists'!$AO$2:$AO$34</definedName>
    <definedName name="PackageType">'[4]1-Import Product Data Sheet'!$L$102:$L$131</definedName>
    <definedName name="PATTERN">'[2]x-Lists'!$AF$2:$AF$49</definedName>
    <definedName name="PAYMENTTERMS">'[2]x-imports'!$E$2:$E$3</definedName>
    <definedName name="PayTerms">#REF!</definedName>
    <definedName name="PDQList">'[4]1-Import Product Data Sheet'!$AR$1:$AR$24</definedName>
    <definedName name="Pet_Care">#REF!</definedName>
    <definedName name="Pillow_Shams">#REF!</definedName>
    <definedName name="Pillowcases">#REF!</definedName>
    <definedName name="PO_BUY_TYPE">'[2]x-Lists'!$W$2:$W$5</definedName>
    <definedName name="po_type">'[3]other data'!$AU$2:$AU$11</definedName>
    <definedName name="PORT_IFF">[16]a!$A$10:$B$35</definedName>
    <definedName name="ports">'[13]X-PORTS'!$D$4:$D$33</definedName>
    <definedName name="PortSeq">'[4]1-Import Product Data Sheet'!$U$2</definedName>
    <definedName name="PortSeqLCL">#REF!</definedName>
    <definedName name="POtype">#REF!</definedName>
    <definedName name="Preticketed_Range">[5]Mapping!$H$2:$H$3</definedName>
    <definedName name="PrevBuy">'[4]1-Import Product Data Sheet'!$AR$26:$AR$27</definedName>
    <definedName name="PRICE">[8]LIST!$B$2:$B$6</definedName>
    <definedName name="Prints">#REF!</definedName>
    <definedName name="QSFOB">[17]Q1!$C$38</definedName>
    <definedName name="QUEUING">'[2]x-Lists'!$P$2</definedName>
    <definedName name="QUEUING_ITEMS">'[2]x-Lists'!$Y$2:$Y$50</definedName>
    <definedName name="Quilts">#REF!</definedName>
    <definedName name="RateSeq">'[4]1-Import Product Data Sheet'!$X$2</definedName>
    <definedName name="retailAK_O_YN_Range">[5]Mapping!$AR$2:$AR$3</definedName>
    <definedName name="retailCA_O_YN_Range">[5]Mapping!$AV$2:$AV$3</definedName>
    <definedName name="retailHA_O_YN_Range">[5]Mapping!$AX$2:$AX$3</definedName>
    <definedName name="retailPR_O_YN_Range">[5]Mapping!$AT$2:$AT$3</definedName>
    <definedName name="retailUS_O_YN_Range">[5]Mapping!$AP$2:$AP$3</definedName>
    <definedName name="RoutingDesc">'[11]DOMESTIC Worksheet'!$AG$3:$AG$12</definedName>
    <definedName name="runnum">'[3]other data'!$BI$2:$BI$18</definedName>
    <definedName name="scalenum">'[3]other data'!$BG$2:$BG$18</definedName>
    <definedName name="SCORECARD">'[2]x-Lists'!$E$2:$E$5</definedName>
    <definedName name="Season">'[6]Hardline Drop down'!$D$5:$D$15</definedName>
    <definedName name="Seasonal">#REF!</definedName>
    <definedName name="SellUnits_Range">[5]Mapping!$D$2:$D$53</definedName>
    <definedName name="SHAPE">'[2]x-Lists'!$AK$2:$AK$10</definedName>
    <definedName name="Sheets_Full_Queen_King">#REF!</definedName>
    <definedName name="Sheets_Twin">#REF!</definedName>
    <definedName name="SHIPTO">'[2]x-Lists'!$B$2:$B$6</definedName>
    <definedName name="Shower_Curtains">#REF!</definedName>
    <definedName name="SIZE">'[2]x-Lists'!$AL$2:$AL$66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[5]Mapping!$BB$2:$BB$3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'[10]x-Lists'!$AQ$2:$AQ$12</definedName>
    <definedName name="THREAD_COUNT">'[2]x-Lists'!$AN$2:$AN$27</definedName>
    <definedName name="TICKET">[3]tickets!$B$3:$B$27</definedName>
    <definedName name="ticket2">[3]tickets!$G$3:$G$27</definedName>
    <definedName name="TICKETTYPE">'[2]x-Lists'!$N$2:$N$8</definedName>
    <definedName name="TIX">#REF!</definedName>
    <definedName name="Towels_Bath_Sheets">#REF!</definedName>
    <definedName name="TREATMENT">'[10]x-Lists'!$AR$2:$AR$23</definedName>
    <definedName name="UDA3A">'[3]other data'!$AY$2:$AY$4</definedName>
    <definedName name="UDA3B">'[3]other data'!$AZ$2:$AZ$6</definedName>
    <definedName name="UNIT">[9]Sheet1!$EF$2:$EF$3</definedName>
    <definedName name="upc">'[3]other data'!$AH$2:$AH$10</definedName>
    <definedName name="UPC1A">'[3]other data'!$BD$2:$BD$5</definedName>
    <definedName name="UPC2A">'[3]other data'!$BF$2:$BF$5</definedName>
    <definedName name="Upload">'[6]Hardline Drop down'!$E$5</definedName>
    <definedName name="USPORTS">'[13]X-PORTS'!$I$5:$I$7</definedName>
    <definedName name="VendorType">'[6]Hardline Drop down'!$F$5:$F$8</definedName>
    <definedName name="WAREHOUSE">'[3]other data'!$BL$2:$BL$24</definedName>
    <definedName name="WEB_SIZE_CHART">'[2]x-Lists'!$X$2:$X$46</definedName>
    <definedName name="Window_Treatments_Hardware_Accessories">#REF!</definedName>
    <definedName name="Window_Treatments_Hardware_Accessories.">#REF!</definedName>
    <definedName name="wood">[9]Sheet1!$EG$2:$EG$3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'[2]x-Lists'!$D$2:$D$3</definedName>
    <definedName name="YNE">'[3]other data'!$BB$2:$BB$5</definedName>
    <definedName name="YNES">'[3]other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2" i="8" l="1"/>
  <c r="BH2" i="8"/>
  <c r="BB2" i="8"/>
  <c r="AY2" i="8"/>
  <c r="AV2" i="8"/>
  <c r="AS2" i="8"/>
  <c r="AQ2" i="8"/>
  <c r="AO2" i="8"/>
  <c r="AM2" i="8"/>
  <c r="AJ2" i="8"/>
  <c r="AD2" i="8"/>
  <c r="AE2" i="8" s="1"/>
  <c r="AG2" i="8" s="1"/>
  <c r="AK2" i="8" l="1"/>
  <c r="BC2" i="8"/>
  <c r="BD2" i="8" l="1"/>
  <c r="BK2" i="8" s="1"/>
  <c r="BE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<sst xmlns="http://schemas.openxmlformats.org/spreadsheetml/2006/main" count="80" uniqueCount="79">
  <si>
    <t>Brand</t>
  </si>
  <si>
    <t>Package Type</t>
  </si>
  <si>
    <t>Licensor</t>
  </si>
  <si>
    <t>Normal</t>
  </si>
  <si>
    <t>NORMAL PILLOW</t>
  </si>
  <si>
    <t xml:space="preserve">Arch Studio  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</si>
  <si>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</si>
  <si>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</si>
  <si>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</si>
  <si>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</si>
  <si>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</si>
  <si>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</si>
  <si>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</si>
  <si>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</si>
  <si>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</si>
  <si>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</si>
  <si>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</si>
  <si>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</si>
  <si>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</si>
  <si>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</si>
  <si>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</si>
  <si>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</si>
  <si>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</si>
  <si>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</si>
  <si>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</si>
  <si>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</si>
  <si>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</si>
  <si>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</si>
  <si>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</si>
  <si>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</si>
  <si>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</si>
  <si>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</si>
  <si>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</si>
  <si>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</si>
  <si>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</si>
  <si>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</si>
  <si>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</si>
  <si>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</si>
  <si>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</si>
  <si>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</si>
  <si>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</si>
  <si>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</si>
  <si>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</si>
  <si>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</si>
  <si>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</si>
  <si>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</si>
  <si>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</si>
  <si>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</si>
  <si>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</si>
  <si>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</si>
  <si>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</si>
  <si>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</si>
  <si>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</si>
  <si>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</si>
  <si>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</si>
  <si>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</si>
  <si>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</si>
  <si>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</si>
  <si>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</si>
  <si>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</si>
  <si>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</si>
  <si>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</si>
  <si>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</si>
  <si>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</si>
  <si>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</si>
  <si>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</si>
  <si>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</si>
  <si>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</si>
  <si>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Memory Foam Pillow</t>
  </si>
  <si>
    <t>Memory Foam</t>
  </si>
  <si>
    <t>Arch Studio Side Sleeper Memory Foam Pillow</t>
  </si>
  <si>
    <t>Cover: 95gsm 100%polyester Microfiber, knife edge, long side zipper opening
Fill: 5" 36D memory foam molded 
Package: PEVA nonwoven print Bag + insert，4pcs per carton</t>
  </si>
  <si>
    <t>100% Memory Foam pillow with 100% polyester cover</t>
  </si>
  <si>
    <t>16x24''</t>
  </si>
  <si>
    <t>White</t>
  </si>
  <si>
    <t>100224440SQ</t>
  </si>
  <si>
    <t>9404.90.2030</t>
  </si>
  <si>
    <t>000000000000</t>
    <phoneticPr fontId="13" type="noConversion"/>
  </si>
  <si>
    <t>MCG30-6350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</si>
</sst>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;\-[$$-409]#,##0.00"/>
    <numFmt numFmtId="182" formatCode="[$$-409]#,##0.00"/>
  </numFmts>
  <fonts count="14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0"/>
      <name val="Tahoma"/>
      <family val="2"/>
    </font>
    <font>
      <sz val="12"/>
      <color indexed="8"/>
      <name val="Segoe UI"/>
      <family val="2"/>
    </font>
    <font>
      <sz val="13"/>
      <color indexed="9"/>
      <name val="Segoe WP"/>
    </font>
    <font>
      <sz val="9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19EDA"/>
        <bgColor indexed="64"/>
      </patternFill>
    </fill>
    <fill>
      <patternFill patternType="solid">
        <fgColor rgb="FFFED1CC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9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4" fillId="0" borderId="0"/>
    <xf numFmtId="181" fontId="1" fillId="0" borderId="0"/>
    <xf numFmtId="182" fontId="4" fillId="0" borderId="0"/>
    <xf numFmtId="181" fontId="4" fillId="0" borderId="0"/>
    <xf numFmtId="0" fontId="1" fillId="0" borderId="0"/>
    <xf numFmtId="182" fontId="4" fillId="0" borderId="0"/>
    <xf numFmtId="0" fontId="10" fillId="0" borderId="0"/>
    <xf numFmtId="0" fontId="11" fillId="9" borderId="3">
      <alignment horizontal="right" vertical="center"/>
    </xf>
    <xf numFmtId="0" fontId="12" fillId="10" borderId="3">
      <alignment horizontal="right" vertical="center"/>
    </xf>
    <xf numFmtId="0" fontId="11" fillId="9" borderId="3">
      <alignment horizontal="right" vertical="center"/>
    </xf>
    <xf numFmtId="0" fontId="11" fillId="9" borderId="3">
      <alignment horizontal="right" vertical="center"/>
    </xf>
    <xf numFmtId="0" fontId="11" fillId="11" borderId="3">
      <alignment horizontal="right" vertical="center"/>
    </xf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0" fontId="8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8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9" fillId="4" borderId="2" xfId="1" applyNumberFormat="1" applyFont="1" applyFill="1" applyBorder="1" applyAlignment="1">
      <alignment wrapText="1"/>
    </xf>
    <xf numFmtId="0" fontId="8" fillId="4" borderId="1" xfId="0" applyFont="1" applyFill="1" applyBorder="1" applyAlignment="1">
      <alignment horizontal="center" wrapText="1"/>
    </xf>
    <xf numFmtId="49" fontId="6" fillId="12" borderId="4" xfId="0" applyNumberFormat="1" applyFont="1" applyFill="1" applyBorder="1" applyAlignment="1" applyProtection="1">
      <alignment wrapText="1"/>
      <protection locked="0"/>
    </xf>
    <xf numFmtId="0" fontId="4" fillId="5" borderId="1" xfId="0" applyFont="1" applyFill="1" applyBorder="1"/>
  </cellXfs>
  <cellStyles count="19">
    <cellStyle name="ColumnHeaderStyle" xfId="15" xr:uid="{917B5289-4D1D-4B08-B9B6-E4F7D99891DA}"/>
    <cellStyle name="Currency 2" xfId="5" xr:uid="{2FAF1D55-D6CB-42D0-8B51-42EB00C03301}"/>
    <cellStyle name="Normal 10" xfId="10" xr:uid="{A5685E0A-97AC-407A-B7BD-8D62E666D677}"/>
    <cellStyle name="Normal 10 20" xfId="9" xr:uid="{E98A15A5-F901-4D8C-83A0-ED3B9B66271A}"/>
    <cellStyle name="Normal 2" xfId="4" xr:uid="{48B94C46-0AEB-498B-8577-219C43D37EB5}"/>
    <cellStyle name="Normal 2 18 2" xfId="1" xr:uid="{1BA08453-9F65-454B-A4A0-7177E70831F2}"/>
    <cellStyle name="Normal 3" xfId="13" xr:uid="{5B785A30-2FAC-4799-83B8-868DAB0BE098}"/>
    <cellStyle name="Normal 6" xfId="8" xr:uid="{C4E0806A-2FA8-4E8F-A083-BBAE30E74818}"/>
    <cellStyle name="Percent 2" xfId="6" xr:uid="{E70589B9-27E6-48C2-9E75-E5CCCEF28152}"/>
    <cellStyle name="RowHeaderStyle" xfId="17" xr:uid="{7AFA9903-C973-468B-BD98-A3AB14689C2F}"/>
    <cellStyle name="Style 1" xfId="3" xr:uid="{F4609D05-B161-47A5-8040-F8D4BA086F06}"/>
    <cellStyle name="SummaryCellStyle" xfId="18" xr:uid="{8783563E-7CD7-4034-B064-B95622790D4F}"/>
    <cellStyle name="SummaryHeaderStyle" xfId="16" xr:uid="{555F1F2C-1F73-4143-A663-ACE627636563}"/>
    <cellStyle name="ValueCellStyle" xfId="14" xr:uid="{7A821745-B906-42DE-9AE0-4BEF735BC245}"/>
    <cellStyle name="常规" xfId="0" builtinId="0"/>
    <cellStyle name="常规 16" xfId="11" xr:uid="{B99BF9BC-24A4-4DA0-947D-373D8A0CA14D}"/>
    <cellStyle name="样式 1 2" xfId="2" xr:uid="{DC9B73B6-A1E9-48DB-83A0-64D6E1D16DDF}"/>
    <cellStyle name="样式 1 3" xfId="7" xr:uid="{C529CA7C-5533-4AC7-9978-567F2FEB38E4}"/>
    <cellStyle name="样式 1 4" xfId="12" xr:uid="{0D557388-17E8-4E07-A006-1D0C3E247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W5" t="str">
            <v>CLOSE OUT</v>
          </cell>
          <cell r="X5" t="str">
            <v>BOYS_HUSKY</v>
          </cell>
          <cell r="Y5" t="str">
            <v>BOWLS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</row>
        <row r="19">
          <cell r="X19" t="str">
            <v>MAT_TOP</v>
          </cell>
          <cell r="Y19" t="str">
            <v>HANGER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2"/>
  <sheetViews>
    <sheetView tabSelected="1" workbookViewId="0">
      <selection activeCell="L10" sqref="L10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2.85546875" style="3" customWidth="1"/>
    <col min="9" max="9" width="12" style="3" customWidth="1"/>
    <col min="10" max="10" width="29.5703125" style="3" customWidth="1"/>
    <col min="11" max="11" width="15.42578125" style="52" customWidth="1"/>
    <col min="12" max="12" width="17.140625" style="3" customWidth="1"/>
    <col min="13" max="13" width="6.140625" style="3" customWidth="1"/>
    <col min="14" max="14" width="9.7109375" style="3" customWidth="1"/>
    <col min="15" max="15" width="8.5703125" style="3" customWidth="1"/>
    <col min="16" max="16" width="6.85546875" style="3" customWidth="1"/>
    <col min="17" max="17" width="20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5" customWidth="1"/>
    <col min="26" max="26" width="8.7109375" style="45" customWidth="1"/>
    <col min="27" max="27" width="7.140625" style="45" customWidth="1"/>
    <col min="28" max="28" width="9" style="5" customWidth="1"/>
    <col min="29" max="29" width="6.28515625" style="7" customWidth="1"/>
    <col min="30" max="30" width="10" style="49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2.5703125" style="3" customWidth="1"/>
    <col min="64" max="64" width="12.85546875" style="3" customWidth="1"/>
    <col min="65" max="16384" width="9.140625" style="3"/>
  </cols>
  <sheetData>
    <row r="1" spans="1:64" ht="68.099999999999994" customHeight="1">
      <c r="A1" s="11" t="s">
        <v>6</v>
      </c>
      <c r="B1" s="11" t="s">
        <v>7</v>
      </c>
      <c r="C1" s="42" t="s">
        <v>8</v>
      </c>
      <c r="D1" s="43" t="s">
        <v>0</v>
      </c>
      <c r="E1" s="43" t="s">
        <v>2</v>
      </c>
      <c r="F1" s="13" t="s">
        <v>61</v>
      </c>
      <c r="G1" s="42" t="s">
        <v>9</v>
      </c>
      <c r="H1" s="12" t="s">
        <v>10</v>
      </c>
      <c r="I1" s="41" t="s">
        <v>63</v>
      </c>
      <c r="J1" s="12" t="s">
        <v>11</v>
      </c>
      <c r="K1" s="41" t="s">
        <v>65</v>
      </c>
      <c r="L1" s="12" t="s">
        <v>12</v>
      </c>
      <c r="M1" s="12" t="s">
        <v>13</v>
      </c>
      <c r="N1" s="42" t="s">
        <v>14</v>
      </c>
      <c r="O1" s="42" t="s">
        <v>67</v>
      </c>
      <c r="P1" s="42" t="s">
        <v>15</v>
      </c>
      <c r="Q1" s="42" t="s">
        <v>16</v>
      </c>
      <c r="R1" s="41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6" t="s">
        <v>22</v>
      </c>
      <c r="Z1" s="46" t="s">
        <v>23</v>
      </c>
      <c r="AA1" s="46" t="s">
        <v>24</v>
      </c>
      <c r="AB1" s="20" t="s">
        <v>25</v>
      </c>
      <c r="AC1" s="21" t="s">
        <v>26</v>
      </c>
      <c r="AD1" s="50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8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4" t="s">
        <v>46</v>
      </c>
      <c r="AX1" s="24" t="s">
        <v>47</v>
      </c>
      <c r="AY1" s="23" t="s">
        <v>48</v>
      </c>
      <c r="AZ1" s="44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5" t="s">
        <v>57</v>
      </c>
      <c r="BI1" s="54" t="s">
        <v>66</v>
      </c>
      <c r="BJ1" s="11" t="s">
        <v>58</v>
      </c>
      <c r="BK1" s="30" t="s">
        <v>59</v>
      </c>
      <c r="BL1" s="30" t="s">
        <v>60</v>
      </c>
    </row>
    <row r="2" spans="1:64" ht="105">
      <c r="A2" s="31">
        <v>1</v>
      </c>
      <c r="B2" s="1"/>
      <c r="C2" s="1"/>
      <c r="D2" s="1" t="s">
        <v>5</v>
      </c>
      <c r="E2" s="1"/>
      <c r="F2" s="1" t="s">
        <v>4</v>
      </c>
      <c r="G2" s="1" t="s">
        <v>69</v>
      </c>
      <c r="H2" s="1" t="s">
        <v>70</v>
      </c>
      <c r="I2" s="1" t="s">
        <v>68</v>
      </c>
      <c r="J2" s="1" t="s">
        <v>71</v>
      </c>
      <c r="K2" s="53" t="s">
        <v>72</v>
      </c>
      <c r="L2" s="1" t="s">
        <v>73</v>
      </c>
      <c r="M2" s="1" t="s">
        <v>74</v>
      </c>
      <c r="N2" s="1" t="s">
        <v>75</v>
      </c>
      <c r="O2" s="1" t="s">
        <v>75</v>
      </c>
      <c r="P2" s="57" t="s">
        <v>78</v>
      </c>
      <c r="Q2" s="56" t="s">
        <v>77</v>
      </c>
      <c r="R2" s="1" t="s">
        <v>62</v>
      </c>
      <c r="S2" s="32"/>
      <c r="T2" s="33">
        <v>7.95</v>
      </c>
      <c r="U2" s="34">
        <v>0</v>
      </c>
      <c r="V2" s="35">
        <v>7.68</v>
      </c>
      <c r="W2" s="10">
        <v>7.68</v>
      </c>
      <c r="X2" s="1" t="s">
        <v>3</v>
      </c>
      <c r="Y2" s="47">
        <v>64</v>
      </c>
      <c r="Z2" s="47">
        <v>41</v>
      </c>
      <c r="AA2" s="47">
        <v>52</v>
      </c>
      <c r="AB2" s="33"/>
      <c r="AC2" s="36">
        <v>4</v>
      </c>
      <c r="AD2" s="51">
        <f>IF(Y2="","",Y2*Z2*AA2/1000000)</f>
        <v>0.13600000000000001</v>
      </c>
      <c r="AE2" s="37">
        <f>IF(AC2="","",65/AD2*AC2)</f>
        <v>1912</v>
      </c>
      <c r="AF2" s="1">
        <v>3200</v>
      </c>
      <c r="AG2" s="38">
        <f>IF(ISERROR(AF2/AE2),"",AF2/AE2)</f>
        <v>1.67</v>
      </c>
      <c r="AH2" s="1" t="s">
        <v>76</v>
      </c>
      <c r="AI2" s="39">
        <v>0.33500000000000002</v>
      </c>
      <c r="AJ2" s="38">
        <f>IF(ISERROR(V2*AI2),"",V2*AI2)</f>
        <v>2.57</v>
      </c>
      <c r="AK2" s="38">
        <f t="shared" ref="AK2" si="0">IF(ISERROR(V2+AG2+AJ2),"",V2+AG2+AJ2)</f>
        <v>11.92</v>
      </c>
      <c r="AL2" s="39">
        <v>0.01</v>
      </c>
      <c r="AM2" s="38">
        <f t="shared" ref="AM2" si="1">IF(ISERROR(BF2*AL2),"",BF2*AL2)</f>
        <v>0.14000000000000001</v>
      </c>
      <c r="AN2" s="39"/>
      <c r="AO2" s="38">
        <f t="shared" ref="AO2" si="2">IF(ISERROR(BF2*AN2),"",BF2*AN2)</f>
        <v>0</v>
      </c>
      <c r="AP2" s="39"/>
      <c r="AQ2" s="38">
        <f t="shared" ref="AQ2" si="3">IF(ISERROR(BF2*AP2),"",BF2*AP2)</f>
        <v>0</v>
      </c>
      <c r="AR2" s="39"/>
      <c r="AS2" s="38">
        <f>IF(ISERROR(BF2*AR2),"",BF2*AR2)</f>
        <v>0</v>
      </c>
      <c r="AT2" s="1"/>
      <c r="AU2" s="39"/>
      <c r="AV2" s="38">
        <f t="shared" ref="AV2" si="4">IF(ISERROR(BF2*AU2),"",BF2*AU2)</f>
        <v>0</v>
      </c>
      <c r="AW2" s="38"/>
      <c r="AX2" s="39"/>
      <c r="AY2" s="38">
        <f>IF(ISERROR(BF2*AX2),"",BF2*AX2)</f>
        <v>0</v>
      </c>
      <c r="AZ2" s="38"/>
      <c r="BA2" s="39"/>
      <c r="BB2" s="38">
        <f>IF(ISERROR(BF2*BA2),"",BF2*BA2)</f>
        <v>0</v>
      </c>
      <c r="BC2" s="38">
        <f t="shared" ref="BC2" si="5">IF(ISERROR(AM2+AO2+AQ2+AV2),"",AM2+AO2+AQ2+AV2)</f>
        <v>0.14000000000000001</v>
      </c>
      <c r="BD2" s="38">
        <f t="shared" ref="BD2" si="6">IF(ISERROR(AK2+BC2),"",AK2+BC2)</f>
        <v>12.06</v>
      </c>
      <c r="BE2" s="40">
        <f t="shared" ref="BE2" si="7">IF(ISERROR((BF2-BD2)/BF2),"",(BF2-BD2)/BF2)</f>
        <v>0.13239999999999999</v>
      </c>
      <c r="BF2" s="10">
        <v>13.9</v>
      </c>
      <c r="BG2" s="10">
        <v>39.99</v>
      </c>
      <c r="BH2" s="40">
        <f>IF(ISERROR((BG2-BF2)/BG2),"",(BG2-BF2)/BG2)</f>
        <v>0.65239999999999998</v>
      </c>
      <c r="BI2" s="10"/>
      <c r="BJ2" s="9">
        <v>7402</v>
      </c>
      <c r="BK2" s="38">
        <f>IF(ISERROR(BD2*BJ2),"",BD2*BJ2)</f>
        <v>89268.12</v>
      </c>
      <c r="BL2" s="38">
        <f>IF(ISERROR(BF2*BJ2),"",BF2*BJ2)</f>
        <v>102887.8</v>
      </c>
    </row>
  </sheetData>
  <sheetProtection insertRows="0" deleteRows="0" sort="0"/>
  <protectedRanges>
    <protectedRange sqref="P3:BB194 AR1:AS1 AW1 AZ1 BG2:BH2 BJ2 L2:N194 A2:J194 O2 R2:BE2" name="Range1"/>
    <protectedRange sqref="K2:K199" name="Range1_1"/>
    <protectedRange sqref="BI2:BI194" name="Range1_2"/>
    <protectedRange sqref="O3:O194" name="Range1_2_1"/>
    <protectedRange sqref="Q2" name="Range1_3"/>
  </protectedRanges>
  <phoneticPr fontId="1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8421AC4-1A6B-4E07-834C-8AF6D0E92497}">
          <x14:formula1>
            <xm:f>#REF!</xm:f>
          </x14:formula1>
          <xm:sqref>D2</xm:sqref>
        </x14:dataValidation>
        <x14:dataValidation type="list" allowBlank="1" showInputMessage="1" showErrorMessage="1" xr:uid="{C485FEDA-ECD3-4962-A021-161D11B4C4E8}">
          <x14:formula1>
            <xm:f>#REF!</xm:f>
          </x14:formula1>
          <xm:sqref>X2</xm:sqref>
        </x14:dataValidation>
        <x14:dataValidation type="list" allowBlank="1" showInputMessage="1" showErrorMessage="1" xr:uid="{F10C304B-6476-4A91-B62D-192B8AF01577}">
          <x14:formula1>
            <xm:f>#REF!</xm:f>
          </x14:formula1>
          <xm:sqref>R2</xm:sqref>
        </x14:dataValidation>
        <x14:dataValidation type="list" allowBlank="1" showInputMessage="1" showErrorMessage="1" xr:uid="{72703F0A-A429-4A1E-8AE8-FB41B2E00FBF}">
          <x14:formula1>
            <xm:f>#REF!</xm:f>
          </x14:formula1>
          <xm:sqref>E2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2026-02-06T01:27:22Z</dcterms:modified>
</cp:coreProperties>
</file>