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8B9BF7A-532A-413A-A4EE-0BD2325E1E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5" l="1"/>
  <c r="AJ3" i="5"/>
  <c r="AR3" i="5" l="1"/>
  <c r="AR4" i="5"/>
  <c r="AR5" i="5"/>
  <c r="AR2" i="5"/>
  <c r="AO3" i="5"/>
  <c r="AO4" i="5"/>
  <c r="AO5" i="5"/>
  <c r="AO2" i="5"/>
  <c r="AL3" i="5" l="1"/>
  <c r="AS3" i="5" s="1"/>
  <c r="AT3" i="5" s="1"/>
  <c r="AL4" i="5"/>
  <c r="AS4" i="5" s="1"/>
  <c r="AL5" i="5"/>
  <c r="AS5" i="5" s="1"/>
  <c r="AL2" i="5"/>
  <c r="AS2" i="5" s="1"/>
  <c r="AY5" i="5"/>
  <c r="AJ5" i="5"/>
  <c r="AD5" i="5"/>
  <c r="AE5" i="5" s="1"/>
  <c r="AG5" i="5" s="1"/>
  <c r="AY4" i="5"/>
  <c r="AD4" i="5"/>
  <c r="AE4" i="5" s="1"/>
  <c r="AG4" i="5" s="1"/>
  <c r="AY3" i="5"/>
  <c r="AD3" i="5"/>
  <c r="AE3" i="5" s="1"/>
  <c r="AG3" i="5" s="1"/>
  <c r="AY2" i="5"/>
  <c r="AD2" i="5"/>
  <c r="AE2" i="5" s="1"/>
  <c r="AG2" i="5" s="1"/>
  <c r="AJ2" i="5"/>
  <c r="AT2" i="5" l="1"/>
  <c r="AT5" i="5"/>
  <c r="AX5" i="5" s="1"/>
  <c r="AU5" i="5" l="1"/>
  <c r="AT4" i="5"/>
  <c r="AX4" i="5" s="1"/>
  <c r="AX3" i="5"/>
  <c r="AU3" i="5" l="1"/>
  <c r="AU4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<sst xmlns="http://schemas.openxmlformats.org/spreadsheetml/2006/main" count="103" uniqueCount="77">
  <si>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</si>
  <si>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</si>
  <si>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</si>
  <si>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</si>
  <si>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</si>
  <si>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</si>
  <si>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</si>
  <si>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</si>
  <si>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</si>
  <si>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</si>
  <si>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</si>
  <si>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</si>
  <si>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</si>
  <si>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</si>
  <si>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</si>
  <si>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</si>
  <si>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</si>
  <si>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</si>
  <si>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</si>
  <si>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</si>
  <si>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</si>
  <si>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</si>
  <si>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</si>
  <si>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</si>
  <si>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</si>
  <si>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</si>
  <si>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</si>
  <si>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</si>
  <si>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</si>
  <si>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</si>
  <si>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</si>
  <si>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</si>
  <si>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</si>
  <si>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</si>
  <si>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</si>
  <si>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</si>
  <si>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</si>
  <si>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</si>
  <si>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</si>
  <si>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</si>
  <si>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</si>
  <si>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</si>
  <si>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</si>
  <si>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</si>
  <si>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</si>
  <si>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</si>
  <si>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</si>
  <si>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</si>
  <si>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</si>
  <si>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</si>
  <si>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</si>
  <si>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</si>
  <si>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</si>
  <si>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</si>
  <si>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MD 90/10 FTHER DWN INNER KS DB</t>
    <phoneticPr fontId="68" type="noConversion"/>
  </si>
  <si>
    <t>Cover: 100% cotton Japara shell  40sx40s/133x100 Ultrafresh treated.
Fill: White Duck feather 90% &amp; down 10% - 300gsm
Satin piped edge. Package: White 100% cotton fabric bag with handles and printed front. Vacuumed</t>
    <phoneticPr fontId="68" type="noConversion"/>
  </si>
  <si>
    <t>MD 90/10 FTHER DWN INNER QN</t>
    <phoneticPr fontId="68" type="noConversion"/>
  </si>
  <si>
    <t>MD 90/10 FTHER DWN INNER KN</t>
    <phoneticPr fontId="68" type="noConversion"/>
  </si>
  <si>
    <t>MD 90/10 FTHER DWN INNER SK</t>
    <phoneticPr fontId="68" type="noConversion"/>
  </si>
  <si>
    <t>100% BCI cotton</t>
    <phoneticPr fontId="68" type="noConversion"/>
  </si>
  <si>
    <t>180x210cm</t>
    <phoneticPr fontId="68" type="noConversion"/>
  </si>
  <si>
    <t>210x210cm</t>
    <phoneticPr fontId="68" type="noConversion"/>
  </si>
  <si>
    <t>245x210cm</t>
    <phoneticPr fontId="68" type="noConversion"/>
  </si>
  <si>
    <t>265x210cm</t>
    <phoneticPr fontId="68" type="noConversion"/>
  </si>
  <si>
    <t>White</t>
    <phoneticPr fontId="68" type="noConversion"/>
  </si>
  <si>
    <t>90% duck feather10% duck down duvet inner</t>
    <phoneticPr fontId="68" type="noConversion"/>
  </si>
  <si>
    <t>90/10 FTHER DWN INNER</t>
    <phoneticPr fontId="68" type="noConversion"/>
  </si>
  <si>
    <t>90/10 FTHER DWN INNER</t>
    <phoneticPr fontId="68" type="noConversion"/>
  </si>
  <si>
    <t>9401113911091</t>
    <phoneticPr fontId="68" type="noConversion"/>
  </si>
  <si>
    <t>9401113911121</t>
    <phoneticPr fontId="68" type="noConversion"/>
  </si>
  <si>
    <t>9401113911114</t>
    <phoneticPr fontId="68" type="noConversion"/>
  </si>
  <si>
    <t>9401113911107</t>
    <phoneticPr fontId="68" type="noConversion"/>
  </si>
  <si>
    <t>ITM2511-000467</t>
    <phoneticPr fontId="68" type="noConversion"/>
  </si>
  <si>
    <t>WAHS12-0711</t>
  </si>
  <si>
    <t>WAHS12-0712</t>
  </si>
  <si>
    <t>WAHS12-0713</t>
  </si>
  <si>
    <t>WAHS12-0714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</si>
</sst>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6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2" fillId="0" borderId="0"/>
    <xf numFmtId="192" fontId="20" fillId="14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13" fillId="33" borderId="13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21" borderId="0" applyNumberFormat="0" applyBorder="0" applyAlignment="0" applyProtection="0"/>
    <xf numFmtId="192" fontId="33" fillId="21" borderId="0" applyNumberFormat="0" applyBorder="0" applyAlignment="0" applyProtection="0"/>
    <xf numFmtId="192" fontId="33" fillId="21" borderId="0" applyNumberFormat="0" applyBorder="0" applyAlignment="0" applyProtection="0"/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34" fillId="22" borderId="0" applyNumberFormat="0" applyBorder="0" applyAlignment="0" applyProtection="0"/>
    <xf numFmtId="192" fontId="34" fillId="19" borderId="0" applyNumberFormat="0" applyBorder="0" applyAlignment="0" applyProtection="0"/>
    <xf numFmtId="192" fontId="34" fillId="20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5" borderId="0" applyNumberFormat="0" applyBorder="0" applyAlignment="0" applyProtection="0"/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30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31" borderId="0" applyNumberFormat="0" applyBorder="0" applyAlignment="0" applyProtection="0"/>
    <xf numFmtId="192" fontId="35" fillId="13" borderId="0" applyNumberFormat="0" applyBorder="0" applyAlignment="0" applyProtection="0"/>
    <xf numFmtId="192" fontId="36" fillId="26" borderId="9" applyNumberFormat="0" applyAlignment="0" applyProtection="0"/>
    <xf numFmtId="192" fontId="37" fillId="27" borderId="10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4" borderId="0" applyNumberFormat="0" applyBorder="0" applyAlignment="0" applyProtection="0"/>
    <xf numFmtId="192" fontId="42" fillId="34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7" borderId="9" applyNumberFormat="0" applyAlignment="0" applyProtection="0"/>
    <xf numFmtId="192" fontId="47" fillId="0" borderId="11" applyNumberFormat="0" applyFill="0" applyAlignment="0" applyProtection="0"/>
    <xf numFmtId="192" fontId="48" fillId="32" borderId="0" applyNumberFormat="0" applyBorder="0" applyAlignment="0" applyProtection="0"/>
    <xf numFmtId="192" fontId="4" fillId="34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4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50" fillId="26" borderId="12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35" fillId="13" borderId="0" applyNumberFormat="0" applyBorder="0" applyAlignment="0" applyProtection="0"/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35" fillId="13" borderId="0" applyNumberFormat="0" applyBorder="0" applyAlignment="0" applyProtection="0"/>
    <xf numFmtId="192" fontId="35" fillId="13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41" fillId="14" borderId="0" applyNumberFormat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41" fillId="14" borderId="0" applyNumberFormat="0" applyBorder="0" applyAlignment="0" applyProtection="0"/>
    <xf numFmtId="192" fontId="41" fillId="14" borderId="0" applyNumberFormat="0" applyBorder="0" applyAlignment="0" applyProtection="0"/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4" fillId="0" borderId="0"/>
    <xf numFmtId="192" fontId="32" fillId="0" borderId="0"/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4" fillId="0" borderId="0"/>
    <xf numFmtId="192" fontId="12" fillId="33" borderId="13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21" borderId="0" applyNumberFormat="0" applyBorder="0" applyAlignment="0" applyProtection="0"/>
    <xf numFmtId="192" fontId="33" fillId="21" borderId="0" applyNumberFormat="0" applyBorder="0" applyAlignment="0" applyProtection="0"/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34" fillId="22" borderId="0" applyNumberFormat="0" applyBorder="0" applyAlignment="0" applyProtection="0"/>
    <xf numFmtId="192" fontId="34" fillId="19" borderId="0" applyNumberFormat="0" applyBorder="0" applyAlignment="0" applyProtection="0"/>
    <xf numFmtId="192" fontId="34" fillId="20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5" borderId="0" applyNumberFormat="0" applyBorder="0" applyAlignment="0" applyProtection="0"/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30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31" borderId="0" applyNumberFormat="0" applyBorder="0" applyAlignment="0" applyProtection="0"/>
    <xf numFmtId="192" fontId="35" fillId="13" borderId="0" applyNumberFormat="0" applyBorder="0" applyAlignment="0" applyProtection="0"/>
    <xf numFmtId="192" fontId="36" fillId="26" borderId="9" applyNumberFormat="0" applyAlignment="0" applyProtection="0"/>
    <xf numFmtId="192" fontId="37" fillId="27" borderId="1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4" borderId="0" applyNumberFormat="0" applyBorder="0" applyAlignment="0" applyProtection="0"/>
    <xf numFmtId="192" fontId="42" fillId="34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7" borderId="9" applyNumberFormat="0" applyAlignment="0" applyProtection="0"/>
    <xf numFmtId="192" fontId="47" fillId="0" borderId="11" applyNumberFormat="0" applyFill="0" applyAlignment="0" applyProtection="0"/>
    <xf numFmtId="192" fontId="48" fillId="32" borderId="0" applyNumberFormat="0" applyBorder="0" applyAlignment="0" applyProtection="0"/>
    <xf numFmtId="192" fontId="4" fillId="34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4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50" fillId="26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5" borderId="0" applyNumberFormat="0" applyBorder="0" applyAlignment="0" applyProtection="0"/>
    <xf numFmtId="192" fontId="33" fillId="36" borderId="0" applyNumberFormat="0" applyBorder="0" applyAlignment="0" applyProtection="0"/>
    <xf numFmtId="192" fontId="33" fillId="10" borderId="0" applyNumberFormat="0" applyBorder="0" applyAlignment="0" applyProtection="0"/>
    <xf numFmtId="192" fontId="33" fillId="37" borderId="0" applyNumberFormat="0" applyBorder="0" applyAlignment="0" applyProtection="0"/>
    <xf numFmtId="192" fontId="33" fillId="38" borderId="0" applyNumberFormat="0" applyBorder="0" applyAlignment="0" applyProtection="0"/>
    <xf numFmtId="192" fontId="33" fillId="11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41" borderId="0" applyNumberFormat="0" applyBorder="0" applyAlignment="0" applyProtection="0"/>
    <xf numFmtId="192" fontId="33" fillId="37" borderId="0" applyNumberFormat="0" applyBorder="0" applyAlignment="0" applyProtection="0"/>
    <xf numFmtId="192" fontId="33" fillId="39" borderId="0" applyNumberFormat="0" applyBorder="0" applyAlignment="0" applyProtection="0"/>
    <xf numFmtId="192" fontId="33" fillId="42" borderId="0" applyNumberFormat="0" applyBorder="0" applyAlignment="0" applyProtection="0"/>
    <xf numFmtId="192" fontId="34" fillId="43" borderId="0" applyNumberFormat="0" applyBorder="0" applyAlignment="0" applyProtection="0"/>
    <xf numFmtId="192" fontId="34" fillId="40" borderId="0" applyNumberFormat="0" applyBorder="0" applyAlignment="0" applyProtection="0"/>
    <xf numFmtId="192" fontId="34" fillId="41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9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50" borderId="0" applyNumberFormat="0" applyBorder="0" applyAlignment="0" applyProtection="0"/>
    <xf numFmtId="192" fontId="35" fillId="36" borderId="0" applyNumberFormat="0" applyBorder="0" applyAlignment="0" applyProtection="0"/>
    <xf numFmtId="192" fontId="36" fillId="34" borderId="9" applyNumberFormat="0" applyAlignment="0" applyProtection="0"/>
    <xf numFmtId="192" fontId="37" fillId="51" borderId="10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10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1" borderId="9" applyNumberFormat="0" applyAlignment="0" applyProtection="0"/>
    <xf numFmtId="192" fontId="47" fillId="0" borderId="11" applyNumberFormat="0" applyFill="0" applyAlignment="0" applyProtection="0"/>
    <xf numFmtId="192" fontId="48" fillId="52" borderId="0" applyNumberFormat="0" applyBorder="0" applyAlignment="0" applyProtection="0"/>
    <xf numFmtId="192" fontId="33" fillId="53" borderId="13" applyNumberFormat="0" applyFont="0" applyAlignment="0" applyProtection="0"/>
    <xf numFmtId="192" fontId="50" fillId="34" borderId="12" applyNumberFormat="0" applyAlignment="0" applyProtection="0"/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9" fillId="15" borderId="0" applyNumberFormat="0" applyBorder="0" applyAlignment="0" applyProtection="0">
      <alignment vertical="center"/>
    </xf>
    <xf numFmtId="192" fontId="19" fillId="37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6" borderId="0" applyNumberFormat="0" applyBorder="0" applyAlignment="0" applyProtection="0">
      <alignment vertical="center"/>
    </xf>
    <xf numFmtId="192" fontId="20" fillId="38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4" fillId="0" borderId="0"/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2" fillId="0" borderId="0"/>
    <xf numFmtId="192" fontId="20" fillId="14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13" fillId="33" borderId="13" applyNumberFormat="0" applyFont="0" applyAlignment="0" applyProtection="0">
      <alignment vertical="center"/>
    </xf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21" borderId="0" applyNumberFormat="0" applyBorder="0" applyAlignment="0" applyProtection="0"/>
    <xf numFmtId="192" fontId="33" fillId="21" borderId="0" applyNumberFormat="0" applyBorder="0" applyAlignment="0" applyProtection="0"/>
    <xf numFmtId="192" fontId="33" fillId="21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5" borderId="0" applyNumberFormat="0" applyBorder="0" applyAlignment="0" applyProtection="0"/>
    <xf numFmtId="192" fontId="34" fillId="25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31" borderId="0" applyNumberFormat="0" applyBorder="0" applyAlignment="0" applyProtection="0"/>
    <xf numFmtId="192" fontId="34" fillId="31" borderId="0" applyNumberFormat="0" applyBorder="0" applyAlignment="0" applyProtection="0"/>
    <xf numFmtId="192" fontId="35" fillId="13" borderId="0" applyNumberFormat="0" applyBorder="0" applyAlignment="0" applyProtection="0"/>
    <xf numFmtId="192" fontId="35" fillId="13" borderId="0" applyNumberFormat="0" applyBorder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7" fillId="27" borderId="10" applyNumberFormat="0" applyAlignment="0" applyProtection="0"/>
    <xf numFmtId="192" fontId="37" fillId="27" borderId="10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4" borderId="0" applyNumberFormat="0" applyBorder="0" applyAlignment="0" applyProtection="0"/>
    <xf numFmtId="192" fontId="41" fillId="14" borderId="0" applyNumberFormat="0" applyBorder="0" applyAlignment="0" applyProtection="0"/>
    <xf numFmtId="192" fontId="42" fillId="34" borderId="0" applyNumberFormat="0" applyBorder="0" applyAlignment="0" applyProtection="0"/>
    <xf numFmtId="192" fontId="43" fillId="0" borderId="5" applyNumberFormat="0" applyFill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7" fillId="0" borderId="11" applyNumberFormat="0" applyFill="0" applyAlignment="0" applyProtection="0"/>
    <xf numFmtId="192" fontId="47" fillId="0" borderId="11" applyNumberFormat="0" applyFill="0" applyAlignment="0" applyProtection="0"/>
    <xf numFmtId="192" fontId="48" fillId="32" borderId="0" applyNumberFormat="0" applyBorder="0" applyAlignment="0" applyProtection="0"/>
    <xf numFmtId="192" fontId="48" fillId="32" borderId="0" applyNumberFormat="0" applyBorder="0" applyAlignment="0" applyProtection="0"/>
    <xf numFmtId="192" fontId="4" fillId="34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4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192" fontId="36" fillId="26" borderId="9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46" fillId="17" borderId="9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11" fillId="9" borderId="4" applyNumberFormat="0" applyFont="0" applyAlignment="0" applyProtection="0"/>
    <xf numFmtId="192" fontId="11" fillId="9" borderId="4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4" fillId="33" borderId="13" applyNumberFormat="0" applyFon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50" fillId="26" borderId="12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192" fontId="33" fillId="33" borderId="13" applyNumberFormat="0" applyFont="0" applyAlignment="0" applyProtection="0"/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9" fillId="54" borderId="0" applyNumberFormat="0" applyBorder="0" applyAlignment="0" applyProtection="0"/>
    <xf numFmtId="192" fontId="35" fillId="13" borderId="0" applyNumberFormat="0" applyBorder="0" applyAlignment="0" applyProtection="0"/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35" fillId="13" borderId="0" applyNumberFormat="0" applyBorder="0" applyAlignment="0" applyProtection="0"/>
    <xf numFmtId="192" fontId="19" fillId="36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35" fillId="13" borderId="0" applyNumberFormat="0" applyBorder="0" applyAlignment="0" applyProtection="0"/>
    <xf numFmtId="192" fontId="35" fillId="13" borderId="0" applyNumberFormat="0" applyBorder="0" applyAlignment="0" applyProtection="0"/>
    <xf numFmtId="192" fontId="19" fillId="36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55" borderId="0" applyNumberFormat="0" applyBorder="0" applyAlignment="0" applyProtection="0"/>
    <xf numFmtId="192" fontId="41" fillId="14" borderId="0" applyNumberFormat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41" fillId="14" borderId="0" applyNumberFormat="0" applyBorder="0" applyAlignment="0" applyProtection="0"/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41" fillId="14" borderId="0" applyNumberFormat="0" applyBorder="0" applyAlignment="0" applyProtection="0"/>
    <xf numFmtId="192" fontId="41" fillId="14" borderId="0" applyNumberFormat="0" applyBorder="0" applyAlignment="0" applyProtection="0"/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2" fillId="26" borderId="9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3" fillId="27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8" fillId="26" borderId="12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29" fillId="17" borderId="9" applyNumberFormat="0" applyAlignment="0" applyProtection="0">
      <alignment vertical="center"/>
    </xf>
    <xf numFmtId="192" fontId="4" fillId="0" borderId="0"/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12" fillId="33" borderId="13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3" borderId="0" applyNumberFormat="0" applyBorder="0" applyAlignment="0" applyProtection="0"/>
    <xf numFmtId="192" fontId="41" fillId="14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181" fontId="3" fillId="0" borderId="0" xfId="4" applyNumberFormat="1" applyAlignment="1">
      <alignment wrapText="1"/>
    </xf>
    <xf numFmtId="1" fontId="3" fillId="0" borderId="1" xfId="4" applyNumberFormat="1" applyBorder="1"/>
    <xf numFmtId="178" fontId="3" fillId="0" borderId="1" xfId="4" applyNumberFormat="1" applyBorder="1"/>
    <xf numFmtId="0" fontId="2" fillId="0" borderId="1" xfId="4" applyFont="1" applyBorder="1" applyAlignment="1">
      <alignment horizontal="center"/>
    </xf>
    <xf numFmtId="0" fontId="2" fillId="8" borderId="1" xfId="4" applyFont="1" applyFill="1" applyBorder="1" applyAlignment="1">
      <alignment horizontal="center"/>
    </xf>
    <xf numFmtId="0" fontId="7" fillId="8" borderId="1" xfId="4" applyFont="1" applyFill="1" applyBorder="1" applyAlignment="1">
      <alignment horizontal="center"/>
    </xf>
    <xf numFmtId="0" fontId="2" fillId="6" borderId="1" xfId="4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79" fontId="2" fillId="5" borderId="1" xfId="4" applyNumberFormat="1" applyFont="1" applyFill="1" applyBorder="1" applyAlignment="1">
      <alignment horizontal="center"/>
    </xf>
    <xf numFmtId="180" fontId="2" fillId="5" borderId="1" xfId="4" applyNumberFormat="1" applyFont="1" applyFill="1" applyBorder="1" applyAlignment="1">
      <alignment horizontal="center"/>
    </xf>
    <xf numFmtId="178" fontId="8" fillId="5" borderId="1" xfId="1" applyNumberFormat="1" applyFont="1" applyFill="1" applyBorder="1"/>
    <xf numFmtId="178" fontId="2" fillId="7" borderId="2" xfId="4" applyNumberFormat="1" applyFont="1" applyFill="1" applyBorder="1" applyAlignment="1">
      <alignment horizontal="center"/>
    </xf>
    <xf numFmtId="178" fontId="2" fillId="5" borderId="1" xfId="4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center"/>
    </xf>
    <xf numFmtId="180" fontId="2" fillId="0" borderId="1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81" fontId="8" fillId="0" borderId="1" xfId="1" applyNumberFormat="1" applyFont="1" applyBorder="1"/>
    <xf numFmtId="1" fontId="8" fillId="0" borderId="1" xfId="1" applyNumberFormat="1" applyFont="1" applyBorder="1"/>
    <xf numFmtId="178" fontId="8" fillId="0" borderId="1" xfId="1" applyNumberFormat="1" applyFont="1" applyBorder="1"/>
    <xf numFmtId="10" fontId="2" fillId="0" borderId="1" xfId="4" applyNumberFormat="1" applyFont="1" applyBorder="1" applyAlignment="1">
      <alignment horizontal="center"/>
    </xf>
    <xf numFmtId="178" fontId="8" fillId="6" borderId="1" xfId="1" applyNumberFormat="1" applyFont="1" applyFill="1" applyBorder="1"/>
    <xf numFmtId="0" fontId="8" fillId="3" borderId="1" xfId="1" applyFont="1" applyFill="1" applyBorder="1"/>
    <xf numFmtId="178" fontId="5" fillId="3" borderId="2" xfId="1" applyNumberFormat="1" applyFont="1" applyFill="1" applyBorder="1"/>
    <xf numFmtId="178" fontId="2" fillId="0" borderId="1" xfId="4" applyNumberFormat="1" applyFont="1" applyBorder="1" applyAlignment="1">
      <alignment horizontal="center"/>
    </xf>
    <xf numFmtId="0" fontId="3" fillId="0" borderId="1" xfId="4" applyBorder="1" applyAlignment="1">
      <alignment horizontal="center"/>
    </xf>
    <xf numFmtId="0" fontId="3" fillId="0" borderId="1" xfId="4" applyBorder="1"/>
    <xf numFmtId="179" fontId="3" fillId="0" borderId="1" xfId="4" applyNumberFormat="1" applyBorder="1"/>
    <xf numFmtId="180" fontId="3" fillId="0" borderId="1" xfId="4" applyNumberFormat="1" applyBorder="1"/>
    <xf numFmtId="178" fontId="0" fillId="2" borderId="1" xfId="5" applyNumberFormat="1" applyFont="1" applyFill="1" applyBorder="1" applyAlignment="1"/>
    <xf numFmtId="178" fontId="3" fillId="0" borderId="2" xfId="4" applyNumberFormat="1" applyBorder="1"/>
    <xf numFmtId="2" fontId="3" fillId="0" borderId="1" xfId="4" applyNumberFormat="1" applyBorder="1"/>
    <xf numFmtId="181" fontId="3" fillId="2" borderId="1" xfId="4" applyNumberFormat="1" applyFill="1" applyBorder="1"/>
    <xf numFmtId="1" fontId="3" fillId="2" borderId="1" xfId="4" applyNumberFormat="1" applyFill="1" applyBorder="1"/>
    <xf numFmtId="178" fontId="3" fillId="2" borderId="1" xfId="4" applyNumberFormat="1" applyFill="1" applyBorder="1"/>
    <xf numFmtId="10" fontId="3" fillId="0" borderId="1" xfId="4" applyNumberFormat="1" applyBorder="1"/>
    <xf numFmtId="10" fontId="0" fillId="2" borderId="1" xfId="6" applyNumberFormat="1" applyFont="1" applyFill="1" applyBorder="1" applyAlignment="1"/>
    <xf numFmtId="0" fontId="3" fillId="0" borderId="1" xfId="0" applyFont="1" applyBorder="1"/>
    <xf numFmtId="0" fontId="7" fillId="6" borderId="1" xfId="4" applyFont="1" applyFill="1" applyBorder="1" applyAlignment="1">
      <alignment horizontal="center" wrapText="1"/>
    </xf>
    <xf numFmtId="0" fontId="2" fillId="8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3" fillId="0" borderId="1" xfId="4" applyBorder="1" applyAlignment="1">
      <alignment wrapText="1"/>
    </xf>
    <xf numFmtId="0" fontId="3" fillId="0" borderId="1" xfId="4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3" fillId="0" borderId="0" xfId="4" applyNumberFormat="1" applyAlignment="1">
      <alignment horizontal="center" wrapText="1"/>
    </xf>
    <xf numFmtId="1" fontId="3" fillId="0" borderId="1" xfId="4" applyNumberFormat="1" applyBorder="1" applyAlignment="1">
      <alignment horizontal="center" wrapText="1"/>
    </xf>
    <xf numFmtId="0" fontId="3" fillId="0" borderId="1" xfId="4" quotePrefix="1" applyBorder="1" applyAlignment="1">
      <alignment horizontal="center"/>
    </xf>
    <xf numFmtId="14" fontId="3" fillId="0" borderId="2" xfId="4" applyNumberFormat="1" applyBorder="1" applyAlignment="1">
      <alignment horizontal="center" wrapText="1"/>
    </xf>
    <xf numFmtId="0" fontId="3" fillId="0" borderId="3" xfId="4" applyBorder="1" applyAlignment="1">
      <alignment horizontal="center" wrapText="1"/>
    </xf>
    <xf numFmtId="0" fontId="4" fillId="4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E5"/>
  <sheetViews>
    <sheetView tabSelected="1" topLeftCell="H1" workbookViewId="0">
      <selection activeCell="R3" sqref="R3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13.140625" style="3" customWidth="1"/>
    <col min="8" max="8" width="21.42578125" style="3" customWidth="1"/>
    <col min="9" max="9" width="21.28515625" style="3" customWidth="1"/>
    <col min="10" max="10" width="49.5703125" style="3" customWidth="1"/>
    <col min="11" max="11" width="17.42578125" style="3" customWidth="1"/>
    <col min="12" max="12" width="12.5703125" style="1" customWidth="1"/>
    <col min="13" max="13" width="8.42578125" style="3" customWidth="1"/>
    <col min="14" max="14" width="6.140625" style="3" hidden="1" customWidth="1"/>
    <col min="15" max="15" width="16.85546875" style="3" customWidth="1"/>
    <col min="16" max="16" width="12.140625" style="3" customWidth="1"/>
    <col min="17" max="17" width="16.28515625" style="3" customWidth="1"/>
    <col min="18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53" customWidth="1"/>
    <col min="30" max="30" width="10" style="10" customWidth="1"/>
    <col min="31" max="31" width="9.85546875" style="7" hidden="1" customWidth="1"/>
    <col min="32" max="32" width="7.85546875" style="3" hidden="1" customWidth="1"/>
    <col min="33" max="33" width="9" style="6" hidden="1" customWidth="1"/>
    <col min="34" max="34" width="7.85546875" style="3" hidden="1" customWidth="1"/>
    <col min="35" max="35" width="8.42578125" style="8" hidden="1" customWidth="1"/>
    <col min="36" max="36" width="9" style="6" hidden="1" customWidth="1"/>
    <col min="37" max="37" width="8" style="8" hidden="1" customWidth="1"/>
    <col min="38" max="38" width="6" style="6" hidden="1" customWidth="1"/>
    <col min="39" max="39" width="9.5703125" style="3" hidden="1" customWidth="1"/>
    <col min="40" max="40" width="9.5703125" style="8" hidden="1" customWidth="1"/>
    <col min="41" max="41" width="10" style="6" hidden="1" customWidth="1"/>
    <col min="42" max="42" width="9.5703125" style="3" hidden="1" customWidth="1"/>
    <col min="43" max="43" width="9.5703125" style="8" hidden="1" customWidth="1"/>
    <col min="44" max="44" width="10" style="6" hidden="1" customWidth="1"/>
    <col min="45" max="45" width="9.5703125" style="6" hidden="1" customWidth="1"/>
    <col min="46" max="46" width="11.85546875" style="6" hidden="1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55" width="9.140625" style="3"/>
    <col min="56" max="56" width="9.140625" style="6"/>
    <col min="57" max="16384" width="9.140625" style="3"/>
  </cols>
  <sheetData>
    <row r="1" spans="1:57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47" t="s">
        <v>44</v>
      </c>
      <c r="G1" s="48" t="s">
        <v>8</v>
      </c>
      <c r="H1" s="49" t="s">
        <v>9</v>
      </c>
      <c r="I1" s="49" t="s">
        <v>46</v>
      </c>
      <c r="J1" s="49" t="s">
        <v>10</v>
      </c>
      <c r="K1" s="49" t="s">
        <v>49</v>
      </c>
      <c r="L1" s="17" t="s">
        <v>53</v>
      </c>
      <c r="M1" s="16" t="s">
        <v>11</v>
      </c>
      <c r="N1" s="48" t="s">
        <v>48</v>
      </c>
      <c r="O1" s="48" t="s">
        <v>12</v>
      </c>
      <c r="P1" s="48" t="s">
        <v>13</v>
      </c>
      <c r="Q1" s="48" t="s">
        <v>14</v>
      </c>
      <c r="R1" s="16" t="s">
        <v>47</v>
      </c>
      <c r="S1" s="18" t="s">
        <v>15</v>
      </c>
      <c r="T1" s="19" t="s">
        <v>16</v>
      </c>
      <c r="U1" s="20" t="s">
        <v>17</v>
      </c>
      <c r="V1" s="21" t="s">
        <v>18</v>
      </c>
      <c r="W1" s="22" t="s">
        <v>19</v>
      </c>
      <c r="X1" s="23" t="s">
        <v>1</v>
      </c>
      <c r="Y1" s="24" t="s">
        <v>20</v>
      </c>
      <c r="Z1" s="24" t="s">
        <v>21</v>
      </c>
      <c r="AA1" s="24" t="s">
        <v>22</v>
      </c>
      <c r="AB1" s="25" t="s">
        <v>23</v>
      </c>
      <c r="AC1" s="52" t="s">
        <v>24</v>
      </c>
      <c r="AD1" s="26" t="s">
        <v>25</v>
      </c>
      <c r="AE1" s="27" t="s">
        <v>26</v>
      </c>
      <c r="AF1" s="13" t="s">
        <v>27</v>
      </c>
      <c r="AG1" s="28" t="s">
        <v>28</v>
      </c>
      <c r="AH1" s="13" t="s">
        <v>29</v>
      </c>
      <c r="AI1" s="29" t="s">
        <v>30</v>
      </c>
      <c r="AJ1" s="30" t="s">
        <v>31</v>
      </c>
      <c r="AK1" s="29" t="s">
        <v>32</v>
      </c>
      <c r="AL1" s="28" t="s">
        <v>33</v>
      </c>
      <c r="AM1" s="23" t="s">
        <v>34</v>
      </c>
      <c r="AN1" s="29" t="s">
        <v>35</v>
      </c>
      <c r="AO1" s="28" t="s">
        <v>36</v>
      </c>
      <c r="AP1" s="23" t="s">
        <v>50</v>
      </c>
      <c r="AQ1" s="29" t="s">
        <v>51</v>
      </c>
      <c r="AR1" s="28" t="s">
        <v>52</v>
      </c>
      <c r="AS1" s="28" t="s">
        <v>37</v>
      </c>
      <c r="AT1" s="31" t="s">
        <v>38</v>
      </c>
      <c r="AU1" s="31" t="s">
        <v>39</v>
      </c>
      <c r="AV1" s="32" t="s">
        <v>40</v>
      </c>
      <c r="AW1" s="13" t="s">
        <v>41</v>
      </c>
      <c r="AX1" s="33" t="s">
        <v>42</v>
      </c>
      <c r="AY1" s="33" t="s">
        <v>43</v>
      </c>
      <c r="AZ1" s="56">
        <v>46208</v>
      </c>
      <c r="BA1" s="57"/>
      <c r="BB1" s="56">
        <v>46250</v>
      </c>
      <c r="BC1" s="57"/>
      <c r="BD1" s="56">
        <v>46292</v>
      </c>
      <c r="BE1" s="57"/>
    </row>
    <row r="2" spans="1:57" ht="105" customHeight="1">
      <c r="A2" s="34">
        <v>1</v>
      </c>
      <c r="B2" s="35"/>
      <c r="C2" s="35"/>
      <c r="D2" s="35"/>
      <c r="E2" s="35"/>
      <c r="F2" s="50" t="s">
        <v>4</v>
      </c>
      <c r="G2" s="50" t="s">
        <v>66</v>
      </c>
      <c r="H2" s="50" t="s">
        <v>65</v>
      </c>
      <c r="I2" s="50" t="s">
        <v>54</v>
      </c>
      <c r="J2" s="51" t="s">
        <v>55</v>
      </c>
      <c r="K2" s="50" t="s">
        <v>59</v>
      </c>
      <c r="L2" s="46" t="s">
        <v>60</v>
      </c>
      <c r="M2" s="35" t="s">
        <v>64</v>
      </c>
      <c r="N2" s="35"/>
      <c r="O2" s="34" t="s">
        <v>72</v>
      </c>
      <c r="P2" s="58" t="s">
        <v>73</v>
      </c>
      <c r="Q2" s="55" t="s">
        <v>68</v>
      </c>
      <c r="R2" s="35" t="s">
        <v>45</v>
      </c>
      <c r="S2" s="36">
        <v>131</v>
      </c>
      <c r="T2" s="37">
        <v>8</v>
      </c>
      <c r="U2" s="38">
        <v>16.38</v>
      </c>
      <c r="V2" s="39">
        <v>16.38</v>
      </c>
      <c r="W2" s="12"/>
      <c r="X2" s="35" t="s">
        <v>3</v>
      </c>
      <c r="Y2" s="37">
        <v>46</v>
      </c>
      <c r="Z2" s="37">
        <v>46</v>
      </c>
      <c r="AA2" s="37">
        <v>40</v>
      </c>
      <c r="AB2" s="40">
        <v>2</v>
      </c>
      <c r="AC2" s="54">
        <v>6</v>
      </c>
      <c r="AD2" s="41">
        <f>IF(Y2="","",Y2*Z2*AA2/1000000)</f>
        <v>8.5000000000000006E-2</v>
      </c>
      <c r="AE2" s="42">
        <f t="shared" ref="AE2" si="0">IF(AC2="","",65/AD2*AC2)</f>
        <v>4588</v>
      </c>
      <c r="AF2" s="35"/>
      <c r="AG2" s="43">
        <f t="shared" ref="AG2" si="1">IF(ISERROR(AF2/AE2),"",AF2/AE2)</f>
        <v>0</v>
      </c>
      <c r="AH2" s="35"/>
      <c r="AI2" s="44"/>
      <c r="AJ2" s="43">
        <f t="shared" ref="AJ2:AJ5" si="2">IF(ISERROR(V2*AI2),"",V2*AI2)</f>
        <v>0</v>
      </c>
      <c r="AK2" s="44">
        <v>0</v>
      </c>
      <c r="AL2" s="43">
        <f t="shared" ref="AL2:AL5" si="3">IF(ISERROR(AV2*AK2),"",AV2*AK2)</f>
        <v>0</v>
      </c>
      <c r="AM2" s="35"/>
      <c r="AN2" s="44">
        <v>0.01</v>
      </c>
      <c r="AO2" s="43">
        <f>IF(ISERROR(AV2*AN2),"",AV2*AN2)</f>
        <v>0.19</v>
      </c>
      <c r="AP2" s="35"/>
      <c r="AQ2" s="44"/>
      <c r="AR2" s="43">
        <f>IF(ISERROR(AV2*AQ2),"",AV2*AQ2)</f>
        <v>0</v>
      </c>
      <c r="AS2" s="43">
        <f>IF(ISERROR(AL2+AO2+AR2),"",AL2+AO2+AR2)</f>
        <v>0.19</v>
      </c>
      <c r="AT2" s="43">
        <f t="shared" ref="AT2:AT5" si="4">IF(ISERROR(V2+AS2),"",V2+AS2)</f>
        <v>16.57</v>
      </c>
      <c r="AU2" s="45">
        <f>IF(ISERROR((AV2-AT2)/AV2),"",(AV2-AT2)/AV2)</f>
        <v>0.1067</v>
      </c>
      <c r="AV2" s="12">
        <v>18.55</v>
      </c>
      <c r="AW2" s="11"/>
      <c r="AX2" s="43">
        <f t="shared" ref="AX2:AX5" si="5">IF(ISERROR(AT2*AW2),"",AT2*AW2)</f>
        <v>0</v>
      </c>
      <c r="AY2" s="43">
        <f t="shared" ref="AY2:AY5" si="6">IF(ISERROR(AV2*AW2),"",AV2*AW2)</f>
        <v>0</v>
      </c>
      <c r="AZ2" s="51">
        <v>180</v>
      </c>
      <c r="BA2" s="51">
        <v>108</v>
      </c>
      <c r="BB2" s="51">
        <v>102</v>
      </c>
      <c r="BC2" s="51">
        <v>54</v>
      </c>
      <c r="BD2" s="51">
        <v>96</v>
      </c>
      <c r="BE2" s="51">
        <v>60</v>
      </c>
    </row>
    <row r="3" spans="1:57" ht="105" customHeight="1">
      <c r="A3" s="34">
        <v>2</v>
      </c>
      <c r="B3" s="35"/>
      <c r="C3" s="35"/>
      <c r="D3" s="35"/>
      <c r="E3" s="35"/>
      <c r="F3" s="50" t="s">
        <v>4</v>
      </c>
      <c r="G3" s="50" t="s">
        <v>66</v>
      </c>
      <c r="H3" s="50" t="s">
        <v>65</v>
      </c>
      <c r="I3" s="50" t="s">
        <v>56</v>
      </c>
      <c r="J3" s="51" t="s">
        <v>55</v>
      </c>
      <c r="K3" s="50" t="s">
        <v>59</v>
      </c>
      <c r="L3" s="46" t="s">
        <v>61</v>
      </c>
      <c r="M3" s="35" t="s">
        <v>64</v>
      </c>
      <c r="N3" s="35"/>
      <c r="O3" s="34" t="s">
        <v>72</v>
      </c>
      <c r="P3" s="58" t="s">
        <v>74</v>
      </c>
      <c r="Q3" s="55" t="s">
        <v>69</v>
      </c>
      <c r="R3" s="35" t="s">
        <v>45</v>
      </c>
      <c r="S3" s="36">
        <v>145.30000000000001</v>
      </c>
      <c r="T3" s="37">
        <v>8</v>
      </c>
      <c r="U3" s="38">
        <v>18.16</v>
      </c>
      <c r="V3" s="39">
        <v>18.16</v>
      </c>
      <c r="W3" s="12"/>
      <c r="X3" s="35" t="s">
        <v>3</v>
      </c>
      <c r="Y3" s="37">
        <v>46</v>
      </c>
      <c r="Z3" s="37">
        <v>46</v>
      </c>
      <c r="AA3" s="37">
        <v>45</v>
      </c>
      <c r="AB3" s="40">
        <v>2</v>
      </c>
      <c r="AC3" s="54">
        <v>6</v>
      </c>
      <c r="AD3" s="41">
        <f t="shared" ref="AD3:AD5" si="7">IF(Y3="","",Y3*Z3*AA3/1000000)</f>
        <v>9.5000000000000001E-2</v>
      </c>
      <c r="AE3" s="42">
        <f t="shared" ref="AE3" si="8">IF(AC3="","",65/AD3*AC3)</f>
        <v>4105</v>
      </c>
      <c r="AF3" s="35"/>
      <c r="AG3" s="43">
        <f t="shared" ref="AG3" si="9">IF(ISERROR(AF3/AE3),"",AF3/AE3)</f>
        <v>0</v>
      </c>
      <c r="AH3" s="35"/>
      <c r="AI3" s="44"/>
      <c r="AJ3" s="43">
        <f t="shared" si="2"/>
        <v>0</v>
      </c>
      <c r="AK3" s="44">
        <v>0</v>
      </c>
      <c r="AL3" s="43">
        <f t="shared" si="3"/>
        <v>0</v>
      </c>
      <c r="AM3" s="35"/>
      <c r="AN3" s="44">
        <v>0.01</v>
      </c>
      <c r="AO3" s="43">
        <f t="shared" ref="AO3:AO5" si="10">IF(ISERROR(AV3*AN3),"",AV3*AN3)</f>
        <v>0.2</v>
      </c>
      <c r="AP3" s="35"/>
      <c r="AQ3" s="44"/>
      <c r="AR3" s="43">
        <f t="shared" ref="AR3:AR5" si="11">IF(ISERROR(AV3*AQ3),"",AV3*AQ3)</f>
        <v>0</v>
      </c>
      <c r="AS3" s="43">
        <f t="shared" ref="AS3:AS5" si="12">IF(ISERROR(AL3+AO3+AR3),"",AL3+AO3+AR3)</f>
        <v>0.2</v>
      </c>
      <c r="AT3" s="43">
        <f t="shared" si="4"/>
        <v>18.36</v>
      </c>
      <c r="AU3" s="45">
        <f t="shared" ref="AU3:AU5" si="13">IF(ISERROR((AV3-AT3)/AV3),"",(AV3-AT3)/AV3)</f>
        <v>9.3299999999999994E-2</v>
      </c>
      <c r="AV3" s="12">
        <v>20.25</v>
      </c>
      <c r="AW3" s="11"/>
      <c r="AX3" s="43">
        <f t="shared" si="5"/>
        <v>0</v>
      </c>
      <c r="AY3" s="43">
        <f t="shared" si="6"/>
        <v>0</v>
      </c>
      <c r="AZ3" s="51">
        <v>282</v>
      </c>
      <c r="BA3" s="51">
        <v>168</v>
      </c>
      <c r="BB3" s="51">
        <v>156</v>
      </c>
      <c r="BC3" s="51">
        <v>84</v>
      </c>
      <c r="BD3" s="51">
        <v>150</v>
      </c>
      <c r="BE3" s="51">
        <v>90</v>
      </c>
    </row>
    <row r="4" spans="1:57" ht="105" customHeight="1">
      <c r="A4" s="34">
        <v>3</v>
      </c>
      <c r="B4" s="35"/>
      <c r="C4" s="35"/>
      <c r="D4" s="35"/>
      <c r="E4" s="35"/>
      <c r="F4" s="50" t="s">
        <v>4</v>
      </c>
      <c r="G4" s="50" t="s">
        <v>66</v>
      </c>
      <c r="H4" s="50" t="s">
        <v>65</v>
      </c>
      <c r="I4" s="50" t="s">
        <v>57</v>
      </c>
      <c r="J4" s="51" t="s">
        <v>55</v>
      </c>
      <c r="K4" s="50" t="s">
        <v>59</v>
      </c>
      <c r="L4" s="46" t="s">
        <v>62</v>
      </c>
      <c r="M4" s="35" t="s">
        <v>64</v>
      </c>
      <c r="N4" s="35"/>
      <c r="O4" s="34" t="s">
        <v>72</v>
      </c>
      <c r="P4" s="58" t="s">
        <v>75</v>
      </c>
      <c r="Q4" s="55" t="s">
        <v>70</v>
      </c>
      <c r="R4" s="35" t="s">
        <v>45</v>
      </c>
      <c r="S4" s="36">
        <v>166.2</v>
      </c>
      <c r="T4" s="37">
        <v>8</v>
      </c>
      <c r="U4" s="38">
        <v>20.78</v>
      </c>
      <c r="V4" s="39">
        <v>20.78</v>
      </c>
      <c r="W4" s="12"/>
      <c r="X4" s="35" t="s">
        <v>3</v>
      </c>
      <c r="Y4" s="37">
        <v>46</v>
      </c>
      <c r="Z4" s="37">
        <v>46</v>
      </c>
      <c r="AA4" s="37">
        <v>50</v>
      </c>
      <c r="AB4" s="40">
        <v>2</v>
      </c>
      <c r="AC4" s="54">
        <v>6</v>
      </c>
      <c r="AD4" s="41">
        <f t="shared" si="7"/>
        <v>0.106</v>
      </c>
      <c r="AE4" s="42">
        <f t="shared" ref="AE4" si="14">IF(AC4="","",65/AD4*AC4)</f>
        <v>3679</v>
      </c>
      <c r="AF4" s="35"/>
      <c r="AG4" s="43">
        <f t="shared" ref="AG4" si="15">IF(ISERROR(AF4/AE4),"",AF4/AE4)</f>
        <v>0</v>
      </c>
      <c r="AH4" s="35"/>
      <c r="AI4" s="44"/>
      <c r="AJ4" s="43">
        <f t="shared" si="2"/>
        <v>0</v>
      </c>
      <c r="AK4" s="44"/>
      <c r="AL4" s="43">
        <f t="shared" si="3"/>
        <v>0</v>
      </c>
      <c r="AM4" s="35"/>
      <c r="AN4" s="44">
        <v>0.01</v>
      </c>
      <c r="AO4" s="43">
        <f t="shared" si="10"/>
        <v>0.24</v>
      </c>
      <c r="AP4" s="35"/>
      <c r="AQ4" s="44"/>
      <c r="AR4" s="43">
        <f t="shared" si="11"/>
        <v>0</v>
      </c>
      <c r="AS4" s="43">
        <f t="shared" si="12"/>
        <v>0.24</v>
      </c>
      <c r="AT4" s="43">
        <f t="shared" si="4"/>
        <v>21.02</v>
      </c>
      <c r="AU4" s="45">
        <f t="shared" si="13"/>
        <v>0.1168</v>
      </c>
      <c r="AV4" s="12">
        <v>23.8</v>
      </c>
      <c r="AW4" s="11"/>
      <c r="AX4" s="43">
        <f t="shared" si="5"/>
        <v>0</v>
      </c>
      <c r="AY4" s="43">
        <f t="shared" si="6"/>
        <v>0</v>
      </c>
      <c r="AZ4" s="51">
        <v>126</v>
      </c>
      <c r="BA4" s="51">
        <v>72</v>
      </c>
      <c r="BB4" s="51">
        <v>66</v>
      </c>
      <c r="BC4" s="51">
        <v>42</v>
      </c>
      <c r="BD4" s="51">
        <v>72</v>
      </c>
      <c r="BE4" s="51">
        <v>36</v>
      </c>
    </row>
    <row r="5" spans="1:57" ht="105" customHeight="1">
      <c r="A5" s="34">
        <v>4</v>
      </c>
      <c r="B5" s="35"/>
      <c r="C5" s="35"/>
      <c r="D5" s="35"/>
      <c r="E5" s="35"/>
      <c r="F5" s="50" t="s">
        <v>4</v>
      </c>
      <c r="G5" s="50" t="s">
        <v>67</v>
      </c>
      <c r="H5" s="50" t="s">
        <v>65</v>
      </c>
      <c r="I5" s="50" t="s">
        <v>58</v>
      </c>
      <c r="J5" s="51" t="s">
        <v>55</v>
      </c>
      <c r="K5" s="50" t="s">
        <v>59</v>
      </c>
      <c r="L5" s="46" t="s">
        <v>63</v>
      </c>
      <c r="M5" s="35" t="s">
        <v>64</v>
      </c>
      <c r="N5" s="35"/>
      <c r="O5" s="34" t="s">
        <v>72</v>
      </c>
      <c r="P5" s="58" t="s">
        <v>76</v>
      </c>
      <c r="Q5" s="55" t="s">
        <v>71</v>
      </c>
      <c r="R5" s="35" t="s">
        <v>45</v>
      </c>
      <c r="S5" s="36">
        <v>185.5</v>
      </c>
      <c r="T5" s="37">
        <v>8</v>
      </c>
      <c r="U5" s="38">
        <v>23.19</v>
      </c>
      <c r="V5" s="39">
        <v>23.19</v>
      </c>
      <c r="W5" s="12"/>
      <c r="X5" s="35" t="s">
        <v>3</v>
      </c>
      <c r="Y5" s="37">
        <v>46</v>
      </c>
      <c r="Z5" s="37">
        <v>46</v>
      </c>
      <c r="AA5" s="37">
        <v>55</v>
      </c>
      <c r="AB5" s="40">
        <v>2</v>
      </c>
      <c r="AC5" s="54">
        <v>6</v>
      </c>
      <c r="AD5" s="41">
        <f t="shared" si="7"/>
        <v>0.11600000000000001</v>
      </c>
      <c r="AE5" s="42">
        <f t="shared" ref="AE5" si="16">IF(AC5="","",65/AD5*AC5)</f>
        <v>3362</v>
      </c>
      <c r="AF5" s="35"/>
      <c r="AG5" s="43">
        <f t="shared" ref="AG5" si="17">IF(ISERROR(AF5/AE5),"",AF5/AE5)</f>
        <v>0</v>
      </c>
      <c r="AH5" s="35"/>
      <c r="AI5" s="44"/>
      <c r="AJ5" s="43">
        <f t="shared" si="2"/>
        <v>0</v>
      </c>
      <c r="AK5" s="44"/>
      <c r="AL5" s="43">
        <f t="shared" si="3"/>
        <v>0</v>
      </c>
      <c r="AM5" s="35"/>
      <c r="AN5" s="44">
        <v>0.01</v>
      </c>
      <c r="AO5" s="43">
        <f t="shared" si="10"/>
        <v>0.26</v>
      </c>
      <c r="AP5" s="35"/>
      <c r="AQ5" s="44"/>
      <c r="AR5" s="43">
        <f t="shared" si="11"/>
        <v>0</v>
      </c>
      <c r="AS5" s="43">
        <f t="shared" si="12"/>
        <v>0.26</v>
      </c>
      <c r="AT5" s="43">
        <f t="shared" si="4"/>
        <v>23.45</v>
      </c>
      <c r="AU5" s="45">
        <f t="shared" si="13"/>
        <v>0.1067</v>
      </c>
      <c r="AV5" s="12">
        <v>26.25</v>
      </c>
      <c r="AW5" s="11"/>
      <c r="AX5" s="43">
        <f t="shared" si="5"/>
        <v>0</v>
      </c>
      <c r="AY5" s="43">
        <f t="shared" si="6"/>
        <v>0</v>
      </c>
      <c r="AZ5" s="51">
        <v>90</v>
      </c>
      <c r="BA5" s="51">
        <v>48</v>
      </c>
      <c r="BB5" s="51">
        <v>48</v>
      </c>
      <c r="BC5" s="51">
        <v>30</v>
      </c>
      <c r="BD5" s="51">
        <v>48</v>
      </c>
      <c r="BE5" s="51">
        <v>30</v>
      </c>
    </row>
  </sheetData>
  <sheetProtection insertRows="0" deleteRows="0" sort="0"/>
  <protectedRanges>
    <protectedRange sqref="M6:AW223 A2:J223 M2:O5 Q2:AW5" name="Range1"/>
    <protectedRange sqref="K2:K228" name="Range1_1"/>
    <protectedRange sqref="L2:L223" name="Range1_2"/>
  </protectedRanges>
  <mergeCells count="3">
    <mergeCell ref="AZ1:BA1"/>
    <mergeCell ref="BB1:BC1"/>
    <mergeCell ref="BD1:BE1"/>
  </mergeCell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D2:D5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X2:X5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E2:E5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2026-02-06T07:40:09Z</dcterms:modified>
</cp:coreProperties>
</file>