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004AD3C6-6F6A-4E7A-B30E-22C0FDE57ADF}" xr6:coauthVersionLast="47" xr6:coauthVersionMax="47" xr10:uidLastSave="{00000000-0000-0000-0000-000000000000}"/>
  <bookViews>
    <workbookView xWindow="-110" yWindow="-110" windowWidth="19420" windowHeight="11500" xr2:uid="{5D1AEE25-C601-497C-AEF4-2E8DF085A6B3}"/>
  </bookViews>
  <sheets>
    <sheet name="Item - Selected" sheetId="1" r:id="rId1"/>
  </sheets>
  <externalReferences>
    <externalReference r:id="rId2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6" i="1" l="1"/>
  <c r="BJ6" i="1"/>
  <c r="BK6" i="1"/>
  <c r="BL6" i="1"/>
  <c r="BM6" i="1"/>
  <c r="BI6" i="1"/>
  <c r="BH6" i="1"/>
  <c r="AD6" i="1"/>
  <c r="AF6" i="1"/>
  <c r="AH6" i="1"/>
  <c r="AK6" i="1"/>
  <c r="AL6" i="1"/>
  <c r="AN6" i="1"/>
  <c r="AP6" i="1"/>
  <c r="AS6" i="1"/>
  <c r="AT6" i="1"/>
  <c r="AU6" i="1"/>
  <c r="BG6" i="1"/>
  <c r="BA6" i="1"/>
  <c r="AV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BA5" authorId="0" shapeId="0" xr:uid="{3A797927-6860-4EB1-9CF3-ECED553935C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I5" authorId="0" shapeId="0" xr:uid="{996EDC96-2AB6-4169-B7AE-E7D5551C44F2}">
      <text>
        <r>
          <rPr>
            <sz val="11"/>
            <rFont val="Calibri"/>
            <family val="2"/>
          </rPr>
          <t>[Suggested Retail price]*[MOQ]</t>
        </r>
      </text>
    </comment>
    <comment ref="BN5" authorId="0" shapeId="0" xr:uid="{B4E1AD9D-944E-44D9-AE2E-49E86347B323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<sst xmlns="http://schemas.openxmlformats.org/spreadsheetml/2006/main" count="87" uniqueCount="86">
  <si>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</si>
  <si>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</si>
  <si>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</si>
  <si>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</si>
  <si>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</si>
  <si>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</si>
  <si>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</si>
  <si>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</si>
  <si>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</si>
  <si>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</si>
  <si>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</si>
  <si>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</si>
  <si>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</si>
  <si>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</si>
  <si>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</si>
  <si>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</si>
  <si>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</si>
  <si>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</si>
  <si>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</si>
  <si>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</si>
  <si>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</si>
  <si>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</si>
  <si>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</si>
  <si>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</si>
  <si>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</si>
  <si>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</si>
  <si>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</si>
  <si>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</si>
  <si>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</si>
  <si>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</si>
  <si>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</si>
  <si>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</si>
  <si>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</si>
  <si>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</si>
  <si>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</si>
  <si>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</si>
  <si>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</si>
  <si>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</si>
  <si>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</si>
  <si>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</si>
  <si>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</si>
  <si>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</si>
  <si>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</si>
  <si>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</si>
  <si>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</si>
  <si>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</si>
  <si>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</si>
  <si>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</si>
  <si>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</si>
  <si>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</si>
  <si>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</si>
  <si>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</si>
  <si>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</si>
  <si>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</si>
  <si>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</si>
  <si>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</si>
  <si>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</si>
  <si>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</si>
  <si>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</si>
  <si>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May POE CBM</t>
  </si>
  <si>
    <t>June POE CBM</t>
  </si>
  <si>
    <t>July POE CBM</t>
  </si>
  <si>
    <t>TOTAL CBM (May, June, July)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</si>
  <si>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</si>
  <si>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</si>
  <si>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</si>
  <si>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</si>
  <si>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</si>
  <si>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</si>
  <si>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</si>
  <si>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 4%</t>
  </si>
  <si>
    <t>Normal</t>
  </si>
  <si>
    <t>Yantian,China</t>
  </si>
  <si>
    <t>China</t>
  </si>
  <si>
    <t>WHITE</t>
  </si>
  <si>
    <t>Piece</t>
  </si>
  <si>
    <t>BATH ACCESSORIES</t>
    <phoneticPr fontId="13" type="noConversion"/>
  </si>
  <si>
    <t>9403.20.0090</t>
  </si>
  <si>
    <t>S-JMJGY</t>
  </si>
  <si>
    <t>Larah Ashley</t>
  </si>
  <si>
    <t>2 Tier Iron Scallop Round Countertop with Solid Metal Base</t>
    <phoneticPr fontId="13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</si>
  <si>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</si>
  <si>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3" type="noConversion"/>
  </si>
  <si>
    <t>SEE SAMPLE</t>
  </si>
  <si>
    <t xml:space="preserve">2 Tier Scallop Round Countertop </t>
    <phoneticPr fontId="2" type="noConversion"/>
  </si>
  <si>
    <t>LA71-0552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</si>
</sst>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1" formatCode="0.0%"/>
    <numFmt numFmtId="184" formatCode="_(* #,##0.00_);_(* \(#,##0.00\);_(* &quot;-&quot;??_);_(@_)"/>
    <numFmt numFmtId="185" formatCode="_([$$-409]* #,##0.00_);_([$$-409]* \(#,##0.00\);_([$$-409]* &quot;-&quot;??_);_(@_)"/>
    <numFmt numFmtId="193" formatCode="0.00;[Red]0.00"/>
  </numFmts>
  <fonts count="2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rgb="FF000000"/>
      <name val="Arial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9" fontId="17" fillId="0" borderId="0"/>
    <xf numFmtId="0" fontId="7" fillId="0" borderId="0"/>
    <xf numFmtId="0" fontId="1" fillId="0" borderId="0"/>
    <xf numFmtId="184" fontId="17" fillId="0" borderId="0" applyFont="0" applyFill="0" applyBorder="0" applyAlignment="0" applyProtection="0"/>
    <xf numFmtId="185" fontId="7" fillId="0" borderId="0"/>
    <xf numFmtId="0" fontId="1" fillId="0" borderId="0"/>
    <xf numFmtId="184" fontId="20" fillId="0" borderId="0" applyFont="0" applyFill="0" applyBorder="0" applyAlignment="0" applyProtection="0"/>
    <xf numFmtId="0" fontId="18" fillId="12" borderId="0">
      <alignment horizontal="center"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9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176" fontId="3" fillId="7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3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9" fillId="0" borderId="2" xfId="2" applyNumberFormat="1" applyFont="1" applyBorder="1" applyAlignment="1">
      <alignment wrapText="1"/>
    </xf>
    <xf numFmtId="176" fontId="8" fillId="5" borderId="2" xfId="2" applyNumberFormat="1" applyFont="1" applyFill="1" applyBorder="1" applyAlignment="1">
      <alignment wrapText="1"/>
    </xf>
    <xf numFmtId="10" fontId="8" fillId="5" borderId="2" xfId="2" applyNumberFormat="1" applyFont="1" applyFill="1" applyBorder="1" applyAlignment="1">
      <alignment wrapText="1"/>
    </xf>
    <xf numFmtId="176" fontId="11" fillId="3" borderId="2" xfId="2" applyNumberFormat="1" applyFont="1" applyFill="1" applyBorder="1" applyAlignment="1">
      <alignment horizontal="center" wrapText="1"/>
    </xf>
    <xf numFmtId="176" fontId="3" fillId="5" borderId="2" xfId="0" applyNumberFormat="1" applyFont="1" applyFill="1" applyBorder="1" applyAlignment="1">
      <alignment horizontal="center" wrapText="1"/>
    </xf>
    <xf numFmtId="176" fontId="9" fillId="5" borderId="3" xfId="2" applyNumberFormat="1" applyFont="1" applyFill="1" applyBorder="1" applyAlignment="1">
      <alignment wrapText="1"/>
    </xf>
    <xf numFmtId="0" fontId="3" fillId="8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176" fontId="8" fillId="0" borderId="5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0" fontId="3" fillId="9" borderId="1" xfId="0" applyFont="1" applyFill="1" applyBorder="1" applyAlignment="1">
      <alignment horizontal="center" wrapText="1"/>
    </xf>
    <xf numFmtId="2" fontId="8" fillId="0" borderId="5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7" xfId="0" applyBorder="1"/>
    <xf numFmtId="2" fontId="0" fillId="0" borderId="8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2" fontId="0" fillId="2" borderId="6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1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16" fillId="0" borderId="8" xfId="19" applyFont="1" applyBorder="1" applyAlignment="1">
      <alignment horizontal="center" vertical="center" wrapText="1"/>
    </xf>
    <xf numFmtId="0" fontId="16" fillId="0" borderId="8" xfId="20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193" fontId="16" fillId="0" borderId="8" xfId="20" applyNumberFormat="1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178" fontId="0" fillId="10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10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10" borderId="8" xfId="0" applyNumberForma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181" fontId="10" fillId="3" borderId="8" xfId="0" applyNumberFormat="1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76" fontId="0" fillId="10" borderId="8" xfId="0" applyNumberFormat="1" applyFill="1" applyBorder="1" applyAlignment="1">
      <alignment horizontal="center" vertical="center"/>
    </xf>
    <xf numFmtId="10" fontId="0" fillId="0" borderId="8" xfId="5" applyNumberFormat="1" applyFont="1" applyBorder="1" applyAlignment="1">
      <alignment vertical="center" wrapText="1"/>
    </xf>
    <xf numFmtId="176" fontId="15" fillId="3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76" fontId="0" fillId="0" borderId="14" xfId="0" applyNumberFormat="1" applyBorder="1" applyAlignment="1">
      <alignment vertical="center" wrapText="1"/>
    </xf>
    <xf numFmtId="176" fontId="0" fillId="0" borderId="8" xfId="0" applyNumberFormat="1" applyBorder="1" applyAlignment="1">
      <alignment vertical="center" wrapText="1"/>
    </xf>
    <xf numFmtId="0" fontId="1" fillId="0" borderId="13" xfId="19" applyBorder="1" applyAlignment="1">
      <alignment horizontal="center" vertical="center" wrapText="1"/>
    </xf>
    <xf numFmtId="0" fontId="1" fillId="11" borderId="11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176" fontId="0" fillId="0" borderId="0" xfId="0" applyNumberFormat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16" fillId="3" borderId="8" xfId="19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</cellXfs>
  <cellStyles count="23">
    <cellStyle name="Comma 5 2 2" xfId="13" xr:uid="{BD663FC4-AB81-4681-8B7C-2B40DD92467C}"/>
    <cellStyle name="Normal 2" xfId="1" xr:uid="{99799F79-40AE-4598-9F44-411FFCBEEDD8}"/>
    <cellStyle name="Normal 2 18 2" xfId="2" xr:uid="{E0ED88F0-1B7A-4639-B005-F78FBB6E0A9F}"/>
    <cellStyle name="Normal 2 2" xfId="7" xr:uid="{2CCDF807-D70B-4410-9078-3A114697A894}"/>
    <cellStyle name="Normal 2 2 2 2" xfId="8" xr:uid="{1740BFF1-1A73-4BC4-AE41-C5B739DD75D9}"/>
    <cellStyle name="Normal 2 3" xfId="15" xr:uid="{A7C4283F-8F7E-4950-B9F3-F1660FDEF0B2}"/>
    <cellStyle name="Normal 2 4" xfId="3" xr:uid="{85B5C53E-7F7D-40E9-93FA-A0195DAF571A}"/>
    <cellStyle name="Normal 2 4 2" xfId="4" xr:uid="{B85F9677-E81C-47DB-B16D-A7EC85E8CF4F}"/>
    <cellStyle name="Normal 2 42" xfId="21" xr:uid="{231E49D1-6D5F-458A-911C-D3995A01CAD1}"/>
    <cellStyle name="Normal 2 42 3" xfId="22" xr:uid="{525E1491-CE1D-479A-89C0-F847E0049438}"/>
    <cellStyle name="Normal 3" xfId="6" xr:uid="{4285857C-F0A6-42D7-8FF7-383B567EAAB9}"/>
    <cellStyle name="Normal 3 2 2" xfId="9" xr:uid="{FFA4A59E-8340-47F0-A570-BBB4A95BC796}"/>
    <cellStyle name="Normal 5" xfId="19" xr:uid="{CB129BC5-3B62-4F9F-BD6D-9E35CC0E0EF7}"/>
    <cellStyle name="Normal 5 2 2" xfId="20" xr:uid="{AB8AEA14-B735-4443-AAD9-4D66FD280357}"/>
    <cellStyle name="Normal 6 2" xfId="12" xr:uid="{4FC45C0C-70F4-4937-BB54-1D9A37A34B99}"/>
    <cellStyle name="Percent 2" xfId="5" xr:uid="{CD522AE4-8910-42BD-8549-AAA0CCE44822}"/>
    <cellStyle name="S0" xfId="17" xr:uid="{A7F3237D-07BE-4818-9E38-555436A2088B}"/>
    <cellStyle name="常规" xfId="0" builtinId="0"/>
    <cellStyle name="常规 20 2" xfId="18" xr:uid="{17D7C3DA-38ED-4B41-8F0E-FD9B9DDB9285}"/>
    <cellStyle name="常规 6 2" xfId="10" xr:uid="{198B6AEB-43A8-4416-8DB5-EB3DD378B7AC}"/>
    <cellStyle name="千位分隔 3" xfId="16" xr:uid="{C5DED313-BE79-4DAB-920B-3E10F689EFC8}"/>
    <cellStyle name="样式 1 3 2" xfId="11" xr:uid="{44930174-24D2-4AD9-820D-DE590FD4F8BD}"/>
    <cellStyle name="样式 1 4" xfId="14" xr:uid="{72677386-B6E8-45BB-AC72-8785CFFFD6A7}"/>
  </cellStyles>
  <dxfs count="2">
    <dxf>
      <font>
        <color rgb="FF9C0006"/>
      </font>
      <fill>
        <patternFill patternType="solid">
          <bgColor theme="9" tint="0.79979857783745845"/>
        </patternFill>
      </fill>
    </dxf>
    <dxf>
      <font>
        <color rgb="FF9C0006"/>
      </font>
      <fill>
        <patternFill patternType="solid">
          <bgColor theme="9" tint="0.799737540818506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id="{50CB267C-78AD-40C2-B25F-751F405D741C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id="{2BB30752-F676-4F5E-B9CF-7F66E268B018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id="{3AA9641E-C8C5-4B53-A036-C4E36B7F90BD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id="{D3393BA3-E601-49DE-A5D4-16D40078F8B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id="{CF37873A-DEA6-478C-B4D7-E21CC1A833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id="{B7E2F76F-8DCA-44DE-8E7F-DE2ED11E7A0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id="{192EECDC-53B0-4675-BFD2-E443C07C928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id="{406BC48B-F6CF-4082-ABAF-D83525E33CCC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id="{0695D637-B903-4598-B858-3ADC9EF28FA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id="{9BAA01F3-52CF-481C-A6C3-9A6C1E05A5D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id="{E1DC8CA6-315A-49B2-B213-CF52B09BF05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id="{FEC31A86-663F-4EE8-942D-6FFC6BEABC7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id="{2862DC56-5FCB-4F3E-ACF8-AE02678389A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id="{78D564E2-9541-4D0C-8F11-9A367A0407E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id="{207975A1-C028-466F-AAB8-B9AED338876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id="{8251488D-314B-4E78-9267-354BC5E662D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id="{2605578F-9A5B-412B-90EB-3144C2E0257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id="{1E64F225-512A-43EB-9AA3-9BEA164898B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id="{F28FBF9E-5725-41C3-B430-26DFDB3FB0C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id="{6C247CD3-8021-484D-B2D0-D5B33A93ACB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id="{9B551C08-5D6F-4162-A427-CC9501CC104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id="{8CB2CD66-02E6-4F05-B041-6556CEA2BDC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id="{46FC1D3B-A2C6-4822-A6D3-03F25CA0FBF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id="{797F6D30-C8DA-48FD-AD14-E696CE1FD72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id="{C19F7693-176F-4FF5-B842-1F6FB35EF04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id="{F5EDFE6C-9B6B-4821-9541-69BAF0AC12A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id="{F94526CE-D9B6-494B-9C83-7C8310F6312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id="{29B74079-CC6F-4B28-A5C1-73BC144A4B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id="{B40FFCAE-B22B-4122-97C9-0606A1E52E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id="{62A17F7B-5EC5-4F32-B37C-995E39D1453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id="{7A5D0D4D-DD49-440E-A693-24B3EA9DCE9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id="{16956A72-927E-4972-8E67-E7B234DE05C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id="{737EEF9B-3E66-402A-96CB-D3E9C637D3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id="{95C54B1D-04A4-4752-99BF-63D3C07E6238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id="{95747FAE-58FE-493D-97D1-65D1B2A7A95C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id="{7A5ED380-6E5C-4692-8BB3-5F1BEFD3B355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id="{2B3D4E83-83DA-473D-A7BD-98ACACFBCC50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id="{CB3E4957-291E-423C-BFE4-210FCE5337E1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id="{2E60F6E8-DA76-4636-B169-7C0754A795B6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id="{2161756D-EFB8-4F0C-BB95-9B6FE67A97BE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id="{B66798C3-AAAC-41B1-A749-1BDC0EF6D83B}"/>
            </a:ext>
          </a:extLst>
        </xdr:cNvPr>
        <xdr:cNvSpPr txBox="1">
          <a:spLocks noChangeArrowheads="1"/>
        </xdr:cNvSpPr>
      </xdr:nvSpPr>
      <xdr:spPr>
        <a:xfrm>
          <a:off x="21049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id="{E9732401-9A9D-4CBB-B7EA-DF7D6B1FE59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id="{41DD75E2-3E92-4E25-A12C-4EBCE1A129B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id="{BE6A8BB9-563F-41F8-9448-D7FC7FB3796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id="{23C15F45-5AE0-409F-B9C5-E3799DE932A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id="{12EC2DC0-7FD7-41AB-AD39-91AB87C92F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id="{14C92106-F4D9-4F93-ABC5-2110F8EE4A0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id="{8ED1A966-9B30-406C-8612-F018384A1A0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id="{5BE28F84-0EE2-4D3E-B105-1AD8F14B6E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id="{3698FAAF-CFBE-4A86-817A-79B410202E7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id="{2801E286-0075-4665-958F-A04ED04B73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id="{3D63FD91-D510-4C86-8424-17CE8F67257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id="{CB8AEAAE-180B-4A8C-A732-524762FBD3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id="{8E6CDB5B-6D0E-4371-9F75-5F82BC13BD7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id="{1F52166B-6DD1-49EC-BC83-6824ED53B40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id="{7BAA4503-6092-4CB5-9DE1-A7C249FB333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id="{19379E64-B653-4EBE-8A9D-C66A930497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id="{B6079B86-DDB0-4281-A7DE-E3B2B01210E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id="{FBE220F8-9A62-474D-BBEE-4A9D4C68036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id="{6D9398EB-D200-4408-A674-9CF62000E13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id="{50012606-6C1B-4221-A9DE-4D316525A95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id="{542CD4C9-600F-4704-8DEE-D868082B5E4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id="{BA1D2887-5513-4590-A42A-2A183C7C374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id="{CC84B855-A86E-42E7-9E29-2321361E95D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id="{CA2C580F-A515-4553-91B5-B7976A1ADB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id="{A9288BBC-D6B7-4A38-AF9F-BE992BB50CA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id="{00DAD600-ACCC-4935-A5F0-FF7FE25DA3B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id="{E76D12AB-80B8-408E-BEA4-81DB0E78551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id="{F281F6A4-AAA0-4EEA-AD2B-892336ABAA8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id="{05A69847-7708-4CD1-A098-92DC6B0AC03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id="{D222720A-0201-4534-9BBB-7497FAA2887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id="{9B996B69-0A36-4E9E-BD78-83104CDEE2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id="{D1F9C9EA-9720-4C54-8837-5DF381579BA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id="{34AF8ACA-3470-4105-92BA-9ECC09FC3D7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id="{FAB890A0-D460-41A5-8FD2-85A7AFFC715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id="{68520A56-55F7-4F61-9019-E8025C107CA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id="{211E3226-DA5F-4145-9101-E09FA5BF050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id="{B74BC020-DC70-4D6E-A08F-E53A91446C8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id="{4FBC0E26-F957-4C55-92E9-D2CE3E6AC5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id="{A8D6ABAE-E98B-48D2-8705-F153EE6574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id="{1B0913CB-BADC-440B-8C67-3F5925DFEA3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id="{242CB4D6-997D-4601-867D-60B1FD493BF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id="{A29C3C85-21B4-4940-880B-08F5F917A61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id="{236C9DA2-9450-4EEF-9B7D-A0AC69AECBF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id="{CF5D5430-FC90-40A9-928E-D7A3B9C3366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id="{A54BB4E0-0F4B-44EB-97F2-1D5C9BE921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id="{5614E1B6-129E-49D5-AC00-AE73783E422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id="{AD3AEEB9-42CF-46E7-9F98-2458E816E8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id="{2E161A5C-C041-4E6E-9CCC-64F40CCDB75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id="{87AF71DF-9397-4347-AF77-DDEA5BAAC8E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id="{27662127-A6A8-4BBF-A404-B31FBB2D3A6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id="{0D46019B-8322-4E4C-A2F1-9E50B59266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id="{0131C596-4836-4761-B538-488BF9DB634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id="{BF49E257-A00D-41A7-AB1D-1C9D405D8A3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id="{E6E1ECDC-A23C-4D3B-B092-B9B0584A664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id="{F20AA406-30A4-43B0-AEE5-68470FE6AC5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id="{135A9403-07EF-40E7-995D-B9D164C561B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id="{774E470F-DD0C-4C5F-8F9F-D282DA53AD7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id="{90C6AB4A-1773-4961-959C-9B7D32E48CF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id="{C9BA2C1E-18E7-4E4F-9F15-6DB96DE5504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id="{5F0C37A2-0E3D-4CFB-9A5F-11F7EB5477E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id="{42DFF82C-8F1A-4CE4-8BF6-786174C65EF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id="{B8CEC77E-2D83-43AC-A810-EA7570B92C2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id="{3C846859-093F-402E-BB6B-93D76F3FD3B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id="{518B70AF-B643-456F-B82A-E5FE09DD70F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id="{43CF331B-E906-4D3A-976C-F33B0D9AE5B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id="{B7F2424D-D2E5-40A9-BDF5-F8D92EBBCAB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id="{8289034A-2D1E-404F-B88D-E53B435877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id="{2B07327E-8464-48E5-9A7C-225EDF418C1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id="{573D2C72-AB02-4F77-B935-3FEA91217C2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id="{C0CC3692-990C-430F-A916-C0AD41BB311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id="{7CD4217D-F19F-4653-983E-7F8CEA1ED27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id="{5EFAEF89-D571-4464-A7E5-A3F41F85F39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id="{7D9A9532-78F4-4F9B-B9B1-21F08052E2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id="{7EAA2541-D449-4EDB-B55D-B90E621BB79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id="{55C909D3-D816-4814-A3EA-1A66D2FD1BB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id="{06B8523D-D9DD-4F99-96AD-36ACE0B1C93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id="{E7539DD4-55A8-4677-B4A0-CF1864C1058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id="{9D74D7E7-4ABA-4531-ABBB-BF7EA64BF27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id="{F3218FDF-6257-4D48-AA36-10B93E001AA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id="{4F40C1F1-EFFA-48C4-A077-94565C49D84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id="{046532F7-5A6D-4CE1-9069-A3B0E877881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id="{0DE8CF40-E06D-47BC-9CBC-6917CD199B0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id="{43542457-84B5-47AA-AA0D-F20103D8F80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id="{61AAC305-3D8C-4BF4-97AE-E4359C4336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id="{C5E117D2-86CB-458D-9BBA-7ED77A9602A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id="{28F1800A-E9C7-4927-AD58-0E65103A051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id="{FD188E4C-6530-4166-BA73-6D3696F95A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id="{8C090AB0-2F74-4E87-BD3E-6E152E6D8DB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id="{54B75BC0-812E-47F8-92AB-621D703D50E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id="{C1D7B0BC-271C-47CD-B07E-B9680BF97B4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id="{CE9BD30C-53A7-4384-BA09-3F97349BA72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id="{753BFDF6-D4E4-43EB-93E5-BFD94500B2F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id="{7A7B6F47-55D2-43ED-92EC-9E0F488BC0FA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id="{774E6D6D-1A42-44D0-ACC7-431AA7EB3C7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id="{05ACA6B7-F740-4A5B-884B-73E42A23732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id="{88B9AB32-D3EC-4B24-AD66-BB98286438A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id="{357D7394-9453-4154-9C87-0921C4EEDFE5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id="{2792DE49-BB42-46C1-81D5-97A598D9155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id="{8750E168-9E74-49D0-8C25-18A0AC58003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id="{2B22E465-06A9-4DA9-BAB0-F5FE0BCF740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id="{2D8E57B5-E410-42EC-8E39-90281D1B54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id="{BA708FEC-DFA2-4373-AFAA-4065A387A2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id="{ED52E117-8ACA-4270-9F7A-6CF26D27449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id="{3B62C301-E92E-442B-ADB3-23BF3755FC3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id="{07C0340C-BBF4-4E18-88A9-E756354755CE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id="{F2EFC65A-4634-4CD6-88A2-19ABB030BE5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id="{AF3F1222-E8B0-43F1-83E6-B297323BDC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id="{4298CB6F-288A-4645-8547-2066618BA1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id="{DF741C2C-EC45-493E-A529-DCF5A1432B2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id="{8BB8C518-2036-4478-8D84-3A62FB7E344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id="{2E175381-23AD-444B-B376-CE28227843D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id="{1867E121-933E-48E3-93C8-5901318645E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id="{8128EA30-E884-4E0F-9769-72DC636B13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id="{9BCC655F-86C7-42E1-AE8E-9E50B0FD87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id="{67655BB8-36BB-4DF7-B672-E026490AF90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id="{6B15D084-A355-4CE6-97A1-117DCCEDA10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id="{37A0663E-9D78-471C-A6E3-2359EB69D10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id="{48872AFF-90B9-48BB-B360-2DD6432D52A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id="{33652866-56B9-49C2-9C40-57DD4CE3310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id="{8C0472DD-5406-4E7E-9E6E-C10F1626BB1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id="{F04A00CB-69E1-4984-AD43-C4BB8A8C638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id="{51FC87C1-DA26-4735-9067-1EC4F86CEBA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id="{F62C497B-9B6C-44C0-B055-7857CF34DF8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id="{722B3698-F58A-4907-86CC-DA0A6D7AD36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id="{DF7D77B2-D644-48F3-BBDE-EA92270ABF1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id="{8D404C68-A855-4D40-9E61-8D85B854DBE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id="{A34227FD-7D72-4395-81CB-7F961D42338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id="{537B0DF7-D65B-4506-A1E3-E100DC5913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id="{EA179609-CC0B-44E5-A3B3-24C17CC9D0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id="{F2ADD228-26AF-4003-A508-CB5C0A3520A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id="{203DD2E2-98B6-47C2-AE50-03E8AD73979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id="{70216A58-433E-439C-A2D9-45CBAB7B53A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id="{5410EB57-D0EC-4E10-A6F2-9257A478F9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id="{D244B85A-DAFB-466E-B85B-58B17CD1802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id="{741EFB30-41DC-4B7C-B561-B53294FED02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id="{6DE8CB10-8612-4E97-85DB-AFCEB2D55E5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id="{C69A1B7B-69D7-46A2-BD97-6BA84D1D3B0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id="{C7BF4E96-0927-4A95-A97D-2F516E15B0A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id="{9C2F98EA-83BB-409B-AF3B-6A33393DDE8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id="{F57B62A3-856B-4CDF-8E8E-D82B6E6D4DC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id="{4D748C71-034C-42D9-A5E1-F4150EFB6C8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id="{73ED4CF5-B016-4C2E-A47E-4F8577E7F69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id="{AE560119-5BEF-4CC4-8830-62DAE0BAD4A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id="{66084BE5-9904-47AF-8A7D-D159303C31D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id="{4FD85601-B001-4443-BEDF-8A42DEC6462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id="{FD900302-082B-417B-B765-CAAC596B2A0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id="{0E08AAEF-1FE7-4F5F-88AE-435621887F2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id="{D43314C0-0090-4F02-A6B3-80649A892A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id="{88E7EE84-FDCA-4AB0-B10E-B811DC2F4C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id="{D1D43BBA-5C7D-43A5-9A64-C03E78F491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id="{D260C3CC-4079-4D72-80CA-481784574F1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id="{72F333BC-EE84-4AF9-9898-8156A5CC3E4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id="{E7F7A813-4D35-4694-8250-2016FE0F987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id="{F3984064-934B-4BD6-9768-85E73DEE0C3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id="{4870A1B4-1CC7-4437-A4BF-AC6B6D3A95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id="{A06759B7-AE20-43A0-AC4D-66E647A0E79F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id="{CC2A58E0-3E76-48FA-9C5A-704E92699364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id="{907DAFD0-FE7B-4BCE-B025-56B27545E507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id="{D38F0900-4E67-4319-9A0D-227AAA4F5A1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id="{F3382878-A9B8-4E53-9116-9E6CAC11EF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id="{BB03B822-B999-4A86-AE80-64AFB128317A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id="{B21D9019-9818-4FE4-81A5-F2A1292756C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id="{C747CE4C-9FC1-44F3-A709-EC174F7AE469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id="{036AE5EF-7F88-47C9-B30E-59B32E71BD7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id="{D3DB4218-AA50-47B4-98D4-972C03FD737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id="{F97334D4-D466-45AC-83E9-C5C1AF20A1E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id="{9E74052E-B7A0-4BD9-BA6B-D4174F29243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id="{BE2A443B-D847-44BD-9944-70C664B177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id="{135B4381-9F25-4879-9531-287AFA85839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id="{E3B25BB1-0716-4F3C-BF34-73ABC7BCA13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id="{F4105976-B937-4F42-A089-B175577418B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id="{98469727-7638-4DBA-B169-3BC61D596D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id="{A69E1ED9-9357-4B5A-84D1-445086AB2D4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id="{EBCAC445-4BEE-4EB4-A4CF-704419650C1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id="{CB0A262C-719C-458C-BBCF-6D561FE5567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id="{86A15195-E76E-4E45-B0D7-9556285C9B1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id="{DA51FF36-37C0-468D-9A2A-15E842F1B0B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id="{684022A9-12C3-4880-8FE5-74D07CBF403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id="{233A33DA-4AAB-49D7-A295-401770B95CE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id="{468795EF-DF16-42E8-AAFA-2B414BBDCEC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id="{A26417DA-AE00-4111-AF42-405F9A5924B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id="{30483598-370D-4181-8552-FA9FEDED5FC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id="{E034F83A-C45F-4833-A2A8-7E68B5A3DE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id="{49CAA418-8828-4467-AE76-79FCBA7897C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id="{59E568B3-A4DC-4B09-91EE-ABB3C7F5DE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id="{4463EBE3-EFF8-44D8-92CA-255429E85F7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id="{CF6419F8-1713-4F77-848C-793C4FDBF37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id="{8AB6B9C5-4CF4-4308-B65A-CA77FF28809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id="{F6059804-3620-4DB8-B3AE-6D1A27A5FE48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id="{B2BC5E45-A87C-45DB-B5A2-ACA4F8501A11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id="{2C528E15-6AA3-4C64-AA54-E369B15BD183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id="{C46568CC-7261-494F-BD7C-0CBF8FD5E7AF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id="{6F950DF8-703F-4F6B-BA30-865E20BB856C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id="{259FE77A-E32A-4F60-9354-400DA2A09571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id="{E49CF4B6-B04B-483B-B410-CC931F6D4662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id="{09975B4F-D051-400D-BFA6-F3C48720F822}"/>
            </a:ext>
          </a:extLst>
        </xdr:cNvPr>
        <xdr:cNvSpPr txBox="1">
          <a:spLocks noChangeArrowheads="1"/>
        </xdr:cNvSpPr>
      </xdr:nvSpPr>
      <xdr:spPr>
        <a:xfrm>
          <a:off x="21049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id="{84E832DB-602B-452D-8175-3B9F29FFD7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id="{7A679030-09A3-497F-9DEF-8F494971484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id="{8C6E4252-1F1F-4FA1-9CD4-91269D0F58A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id="{4531425C-4F76-4EBC-BAFA-38DDE018AA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id="{A1F47369-B351-4C21-A082-1C2B5D12B2D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id="{893A199D-4799-4A17-8051-467636CD465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id="{1D5844CC-BDF0-441C-B809-EB7B7F4979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id="{F8C8159D-FA39-4407-A3B1-D058E31DECB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id="{9655F766-D468-4F94-B290-A548EB2766B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id="{84A49DC4-E6C0-4CEE-A8A3-93F266E222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id="{DA5033A1-5F83-4B7F-9F67-A42BD0E8B00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id="{E27BB8BD-4754-4AFF-BD15-CA9A6F24F9C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id="{E5F10505-2FF2-4964-A640-533976B4253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id="{7C17531E-B5E5-45CF-A57D-3EA440910AE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id="{A9FD5774-371E-4CE5-843F-9DEC4228EB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id="{0EF8228E-9318-4EB3-A3AE-34F6EC7BB9E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id="{E5985089-A5E5-40CA-9190-514A239AA88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id="{AC467712-A374-4564-8ACE-2C09616CE2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id="{1881E3D3-6975-443A-933B-FC78D43013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id="{F0E55B43-F174-4DDA-B5AF-072A5864A6B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id="{37581260-4DD3-4F1F-847F-53A2A47DF39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id="{5E590F01-C15F-4900-80F6-FC136F2AE54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id="{866ECCB9-7E54-4808-AE7E-5B2D934CD9C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id="{0779D7BA-4626-468F-8EC8-6D226CCF67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id="{9C372981-AC58-42EC-990B-ACCE0B1C987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id="{C4030FE9-7C3A-4683-B10B-5FCDE4BAD78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id="{AE63396B-1E1A-4CDC-B24F-F31E8E614A3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id="{41A51824-366F-4E41-ACF4-C6F67C2E640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id="{BB5E1B0E-5586-4BC3-9505-F7162DFE44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id="{BFDAF4D0-A491-41A6-A748-1108539A6CB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id="{1C3B572A-9DEE-49D6-B6A1-08BE992496D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id="{5DAB2D4D-EF5F-407E-ACAF-D53B56E439F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id="{EF463833-C379-4E08-B4E3-B57D5CC9A20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id="{6D0D9155-04F8-4D5B-9648-5B8F3D6A91C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id="{51EB09CD-83B8-4F69-B924-B2B584B994C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id="{1898D7DC-B54E-40A6-B7D9-4C35E70B715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id="{3067126A-A3C2-442A-BB20-CDC84788D6F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id="{93B8D82B-70EA-44F4-B3CB-4C4BD958EC2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id="{C333BEAF-DF53-41C1-BE60-4EEE2D7EFE9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id="{791F82BD-FE58-4B2C-96F4-63BE2606CD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id="{ED9C92DF-6511-4EB6-B37B-0580D5ED0C3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id="{6F158390-15B8-4E19-82A3-0CF72CD1A2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id="{4A4A6764-C619-47DA-902C-300A19BFE84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id="{DE2E5C55-0759-4C42-933E-9F337D427C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id="{F7FB2B3C-152A-4DC3-A079-02EEBB1943F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id="{8E565F95-A775-42D4-B655-219654988EC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id="{2AF3BCE9-EA04-4604-A951-455EBAD4CB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id="{A89D05E7-8458-442F-B5F2-3F1196A0501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id="{DF9B0033-D253-4077-BBE0-3888E1E898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id="{702AC4C2-6D2A-48D4-B802-8B37A934EF2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id="{05A9D295-7A92-4C6D-9942-7A6ECFFD741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id="{3B7E8CEA-1567-48F0-AAB3-C5DF96D1BEA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id="{1D40C405-E6A2-43F9-AC67-9E78F53CEC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id="{CDC80277-6FFF-49C4-BF20-27E49D26546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id="{7BF4307F-819C-49F3-AB31-8DA2947935B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id="{E92315B5-77CC-456B-8A5A-6176F24829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id="{B7BD2BF5-1505-4F48-892F-59A11C65948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id="{B618D994-E4C6-4C31-A1A1-84A49BBDD4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id="{AA68AEC6-D1AB-48C9-A3DA-0BE9B6E3C49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id="{B00552A9-3913-41C9-8534-B5316ECC46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id="{8CE18610-3BC0-4A54-A0AB-D03652C0183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id="{EBE24213-DBEE-48B4-A100-E72C6A6D86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id="{74BC3CE2-B3B3-42E6-A190-8CE3F856F0A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id="{41C6C530-B4F8-4DC3-BCC3-7632EFC1BBF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id="{97B78936-565D-4E38-B3FE-30ECDF24762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id="{06199E4B-0FDA-47F6-982B-76A07DFBD8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id="{AEE6D023-3A96-4E62-A5A5-353271DAA30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id="{ACA0568F-CA7B-447D-A6CA-BBBB1905C1F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id="{CE59B1C4-06F5-4EE4-90FF-E91CE2F6256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id="{3BEE72C6-A794-45D2-A009-D04540AFEC2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id="{6E20F0A0-961E-4456-83E7-6F91B96F12C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id="{97BF7E67-41C2-4837-9E88-8C094FAA558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id="{BBFA35EE-2902-4C5D-8BFB-CF4D5FD67B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id="{8B325DA1-34D1-4EB0-8DDD-04876FBEB21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id="{8CCA74B0-0131-4A8F-8622-F6DAED794BF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id="{F6D6AF29-9BF5-4667-8CDD-E6C9402148F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id="{18E1405F-440C-407B-800D-1853920EA71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id="{A87E9069-DAC4-4231-A6E5-BC6FF04B3EA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id="{DD0F899E-0B2D-470D-82F0-E7DE7D6BD7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id="{58D2D909-F7B0-4BBC-B191-BFBAF821911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id="{445B5FF7-D2D7-4D4D-98DF-0B9DA290E33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id="{0D45665B-13E1-4028-8331-3B5F3C8152F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id="{1C7E3EA1-0D82-47B1-8920-F4A93F14374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id="{A38D6C38-CA2D-4E12-A297-6C65827182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id="{0223BF5E-E957-468C-8FFA-2365B714F95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id="{01CE2CE3-B08C-4867-9BE1-7F1C444FD7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id="{DD4CC6B4-EAFF-46D0-81D9-1536EDCDA32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id="{7C18F5DD-6A6D-476A-BEAB-7DB375C2843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id="{99A17AE1-41FC-4BEA-A56D-69F8DA14E39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id="{3C490A8A-A35F-43DE-A531-4D09C3BECE9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id="{D9EDB74B-B209-4B20-A8EF-21E8E5CA2C0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id="{107629A2-5669-4458-B853-53816C83DF2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id="{86F1074F-E0DD-4A4D-A44C-E08A4DA9841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id="{ABAFB42A-E160-40BF-9C19-D11A40A3EBE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id="{7CBCE881-2055-4FE8-906A-760CA9BC006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id="{3C499BF4-CBB1-4BA0-AE61-14AB0462C6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id="{E231392E-0FC2-47C8-91A5-C36AFB86488F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id="{AE6045E8-926A-47CF-963B-65D947AA22E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id="{01B2E2C5-65FA-4604-944F-DB0BB37CE97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id="{4F3444DB-25F1-4083-AB45-2E737D417CD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id="{BB2C4F36-7296-4968-AD3A-76BD2A8102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id="{1B86FC32-71EA-4B62-8A29-4280EF22FEF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id="{DFD21951-B458-4E70-82DE-1D4AC704426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id="{25E28061-B6BB-4D12-97F7-EA33E6D402E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id="{00CC795B-6705-4716-9EF9-8CE8D1066A42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id="{421716F8-DCBF-4E62-BD3E-16432A374CB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id="{73669DA0-DFDD-4A42-87C2-262E1EF9767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id="{D6177AF5-C740-4526-9978-74751AE19AB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id="{26BAF16A-4551-432C-8B40-31664B660A8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id="{F332F084-A2DB-45A5-BBAB-585F4C254B6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id="{ADD52626-356C-4F9A-977E-58FDF21363E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id="{A1C40527-FBD5-4D12-AB67-A57C9A5B01E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id="{1AACF4E6-16DE-4806-9084-BDBAE7A0BD4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id="{B9B9CC1E-EE15-4D62-A7E2-F98CD072C55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id="{E8CAFE6C-1F21-4D6D-8B6F-A7BE390B5E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id="{28491266-3B98-4D6E-B829-DA8B0EAA06B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id="{B96A1B39-74E3-43BF-9DC3-1F72C038FA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id="{A5434B10-E33E-4823-8533-06A1C888766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id="{2D0009F1-70C2-4DAC-9958-9B7829D8A71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id="{97EDE7D7-FC34-4F16-A3E3-1FE21E2B09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id="{4D65DB49-FA21-4008-A117-5CF497E1469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id="{92F9854F-8829-40F3-BF00-7797999EA16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id="{A4D2CDC5-594F-432F-844D-423B67457F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id="{EC32C665-55C2-40DC-A3C1-888F8370D70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id="{F4287820-869B-48A7-ABF2-AB4EBC21000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id="{73C303A4-DE7C-4867-B356-B5AAFC03E9F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id="{48967090-7818-41A2-862C-BB45F356E8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id="{89E7D70A-3A6C-42AD-A95C-387E5164742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id="{DCB9EE6E-9A6B-4492-9648-DF43747CEA2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id="{117AFE6B-AD06-4C91-9494-9C637680EE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id="{68168D46-4937-4D7C-A494-E7FF1DB2FE0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id="{F3314D88-EEAE-4F45-A572-255C90DC144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id="{41B9C50B-ABBF-4A01-B9D7-9390479C6F4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id="{5C18AF11-3288-453B-91D1-B68AC31E92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:a16="http://schemas.microsoft.com/office/drawing/2014/main" id="{14E8B8F6-E02C-4AD9-9FC0-70EEFAF41AC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:a16="http://schemas.microsoft.com/office/drawing/2014/main" id="{913A0F4C-9690-4BE0-B7A3-4786AB3CD8A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:a16="http://schemas.microsoft.com/office/drawing/2014/main" id="{67D35ECB-B5E4-4769-8C72-B8780B39D97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:a16="http://schemas.microsoft.com/office/drawing/2014/main" id="{B3177AAE-D078-4D2F-93A7-ECAF9ED757E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:a16="http://schemas.microsoft.com/office/drawing/2014/main" id="{08F245B5-7A9C-4C47-83C4-BB09785E6BE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:a16="http://schemas.microsoft.com/office/drawing/2014/main" id="{2BFB2860-0811-4344-9AA3-84701E6F845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:a16="http://schemas.microsoft.com/office/drawing/2014/main" id="{0B2CFFF5-5F97-4F7F-99A4-B94B0973E20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:a16="http://schemas.microsoft.com/office/drawing/2014/main" id="{F8B25448-E860-499D-BE5C-97E2C9E6DD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:a16="http://schemas.microsoft.com/office/drawing/2014/main" id="{CE5E41F9-773B-4BBB-93CC-246E2CB0B7F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:a16="http://schemas.microsoft.com/office/drawing/2014/main" id="{71843823-4FB2-4CF0-BB20-688C6211215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:a16="http://schemas.microsoft.com/office/drawing/2014/main" id="{2BD3F626-8371-4B25-A021-1947DE67187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:a16="http://schemas.microsoft.com/office/drawing/2014/main" id="{63E4B07B-086A-491C-AA94-F280942E272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:a16="http://schemas.microsoft.com/office/drawing/2014/main" id="{6AD32F81-D07E-45AB-99B3-A8833CBCC3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:a16="http://schemas.microsoft.com/office/drawing/2014/main" id="{3451C2E9-6AF8-4416-B1C4-77D93179324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:a16="http://schemas.microsoft.com/office/drawing/2014/main" id="{B314CDDF-0266-4D1D-861E-9C78AB2459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:a16="http://schemas.microsoft.com/office/drawing/2014/main" id="{B99BEDE4-0C9D-499A-9F8D-580BD9E4DC5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:a16="http://schemas.microsoft.com/office/drawing/2014/main" id="{651EDEEF-BDBE-48A7-ADA7-2B8B3AABB0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id="{8638BE28-E516-4E1D-A7D8-43C79707475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id="{616D4C1A-A1C5-49D4-9AB3-FD6D4106ABD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id="{AF6801FF-050B-4B23-B179-0D8E9490BABD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id="{A3F5BE4A-C093-413D-9127-D80D67864BFC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64" name="Text Box 2419">
          <a:extLst>
            <a:ext uri="{FF2B5EF4-FFF2-40B4-BE49-F238E27FC236}">
              <a16:creationId xmlns:a16="http://schemas.microsoft.com/office/drawing/2014/main" id="{18C1D86C-1058-42BA-BD9B-900F474725C1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65" name="Text Box 2419">
          <a:extLst>
            <a:ext uri="{FF2B5EF4-FFF2-40B4-BE49-F238E27FC236}">
              <a16:creationId xmlns:a16="http://schemas.microsoft.com/office/drawing/2014/main" id="{2D951B67-172E-4A15-AF8A-F877B203A971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66" name="Text Box 2419">
          <a:extLst>
            <a:ext uri="{FF2B5EF4-FFF2-40B4-BE49-F238E27FC236}">
              <a16:creationId xmlns:a16="http://schemas.microsoft.com/office/drawing/2014/main" id="{DCFEF823-B5B9-48EE-9520-6456FA5AF5DE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67" name="Text Box 2419">
          <a:extLst>
            <a:ext uri="{FF2B5EF4-FFF2-40B4-BE49-F238E27FC236}">
              <a16:creationId xmlns:a16="http://schemas.microsoft.com/office/drawing/2014/main" id="{740C4E3E-7D67-46C6-BC3F-04C43F9D96BB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68" name="Text Box 2419">
          <a:extLst>
            <a:ext uri="{FF2B5EF4-FFF2-40B4-BE49-F238E27FC236}">
              <a16:creationId xmlns:a16="http://schemas.microsoft.com/office/drawing/2014/main" id="{61EAC67A-5A3D-4182-B190-528521BC0A46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69" name="Text Box 2419">
          <a:extLst>
            <a:ext uri="{FF2B5EF4-FFF2-40B4-BE49-F238E27FC236}">
              <a16:creationId xmlns:a16="http://schemas.microsoft.com/office/drawing/2014/main" id="{0EC4D946-8997-4000-87C7-C2DCBED7E72A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70" name="Text Box 2419">
          <a:extLst>
            <a:ext uri="{FF2B5EF4-FFF2-40B4-BE49-F238E27FC236}">
              <a16:creationId xmlns:a16="http://schemas.microsoft.com/office/drawing/2014/main" id="{B4042458-2FDA-46E6-B369-AC21942B9DFB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71" name="Text Box 2419">
          <a:extLst>
            <a:ext uri="{FF2B5EF4-FFF2-40B4-BE49-F238E27FC236}">
              <a16:creationId xmlns:a16="http://schemas.microsoft.com/office/drawing/2014/main" id="{41314235-CCC9-4A7F-91BD-1BB3D3070F5D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2" name="Text Box 2419">
          <a:extLst>
            <a:ext uri="{FF2B5EF4-FFF2-40B4-BE49-F238E27FC236}">
              <a16:creationId xmlns:a16="http://schemas.microsoft.com/office/drawing/2014/main" id="{93FC67EA-4135-4954-906D-898799FC525C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3" name="Text Box 2419">
          <a:extLst>
            <a:ext uri="{FF2B5EF4-FFF2-40B4-BE49-F238E27FC236}">
              <a16:creationId xmlns:a16="http://schemas.microsoft.com/office/drawing/2014/main" id="{77460ABE-5362-4560-B5FE-F1BC37465C4A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4" name="Text Box 2419">
          <a:extLst>
            <a:ext uri="{FF2B5EF4-FFF2-40B4-BE49-F238E27FC236}">
              <a16:creationId xmlns:a16="http://schemas.microsoft.com/office/drawing/2014/main" id="{E591A93A-9D49-41B0-8A53-6C1BCF6AFCD7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5" name="Text Box 2419">
          <a:extLst>
            <a:ext uri="{FF2B5EF4-FFF2-40B4-BE49-F238E27FC236}">
              <a16:creationId xmlns:a16="http://schemas.microsoft.com/office/drawing/2014/main" id="{0D68CABC-D5F2-4EF2-9ADB-D1A53D02A704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:a16="http://schemas.microsoft.com/office/drawing/2014/main" id="{2BB3C993-5E38-4565-ABF5-9076F7669C1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:a16="http://schemas.microsoft.com/office/drawing/2014/main" id="{AEB80241-251C-4A27-83AB-75E8A7396D8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:a16="http://schemas.microsoft.com/office/drawing/2014/main" id="{EC512FAD-8E51-4B6D-8586-A8C97C022D9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:a16="http://schemas.microsoft.com/office/drawing/2014/main" id="{08189966-976E-47FF-BDE9-F96FA11AB0FD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:a16="http://schemas.microsoft.com/office/drawing/2014/main" id="{EA60BDC5-AD6E-494A-9B7E-3E1E0A1C2B24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:a16="http://schemas.microsoft.com/office/drawing/2014/main" id="{5B2C6BA4-DECF-4D7E-BE74-D2B1CFC8E00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:a16="http://schemas.microsoft.com/office/drawing/2014/main" id="{F1687351-BB0A-4B12-A690-697500A22F2E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:a16="http://schemas.microsoft.com/office/drawing/2014/main" id="{8C60B5AC-3EC6-4161-B72A-67F96B19DC20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4" name="Text Box 2419">
          <a:extLst>
            <a:ext uri="{FF2B5EF4-FFF2-40B4-BE49-F238E27FC236}">
              <a16:creationId xmlns:a16="http://schemas.microsoft.com/office/drawing/2014/main" id="{12BE28C2-BEB0-4563-ACB9-0D5FD00D5C04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5" name="Text Box 2419">
          <a:extLst>
            <a:ext uri="{FF2B5EF4-FFF2-40B4-BE49-F238E27FC236}">
              <a16:creationId xmlns:a16="http://schemas.microsoft.com/office/drawing/2014/main" id="{8A8987BB-E9BE-482D-BAEE-04D0B53886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6" name="Text Box 2419">
          <a:extLst>
            <a:ext uri="{FF2B5EF4-FFF2-40B4-BE49-F238E27FC236}">
              <a16:creationId xmlns:a16="http://schemas.microsoft.com/office/drawing/2014/main" id="{D5C0D59C-E025-415C-BAAF-7D458CC647D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7" name="Text Box 2419">
          <a:extLst>
            <a:ext uri="{FF2B5EF4-FFF2-40B4-BE49-F238E27FC236}">
              <a16:creationId xmlns:a16="http://schemas.microsoft.com/office/drawing/2014/main" id="{9B47D1B6-D43B-4134-9F58-10D3EFB25FB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8" name="Text Box 2419">
          <a:extLst>
            <a:ext uri="{FF2B5EF4-FFF2-40B4-BE49-F238E27FC236}">
              <a16:creationId xmlns:a16="http://schemas.microsoft.com/office/drawing/2014/main" id="{9CC0CA17-66D1-4649-926D-A0959190BFA7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89" name="Text Box 2419">
          <a:extLst>
            <a:ext uri="{FF2B5EF4-FFF2-40B4-BE49-F238E27FC236}">
              <a16:creationId xmlns:a16="http://schemas.microsoft.com/office/drawing/2014/main" id="{1746F3EF-6C23-40AD-89D9-0DAA78B8964D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90" name="Text Box 2419">
          <a:extLst>
            <a:ext uri="{FF2B5EF4-FFF2-40B4-BE49-F238E27FC236}">
              <a16:creationId xmlns:a16="http://schemas.microsoft.com/office/drawing/2014/main" id="{5DA7DA24-E5E1-4066-BEE3-2F7F266C586E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91" name="Text Box 2419">
          <a:extLst>
            <a:ext uri="{FF2B5EF4-FFF2-40B4-BE49-F238E27FC236}">
              <a16:creationId xmlns:a16="http://schemas.microsoft.com/office/drawing/2014/main" id="{6D76B636-B30A-4D95-B96D-3C69489D2F7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92" name="Text Box 2419">
          <a:extLst>
            <a:ext uri="{FF2B5EF4-FFF2-40B4-BE49-F238E27FC236}">
              <a16:creationId xmlns:a16="http://schemas.microsoft.com/office/drawing/2014/main" id="{96489D8C-7880-428F-9F46-67A02EBB8B62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93" name="Text Box 2419">
          <a:extLst>
            <a:ext uri="{FF2B5EF4-FFF2-40B4-BE49-F238E27FC236}">
              <a16:creationId xmlns:a16="http://schemas.microsoft.com/office/drawing/2014/main" id="{BC23E009-D688-4010-9625-A46A1926FAB5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95" name="Text Box 2419">
          <a:extLst>
            <a:ext uri="{FF2B5EF4-FFF2-40B4-BE49-F238E27FC236}">
              <a16:creationId xmlns:a16="http://schemas.microsoft.com/office/drawing/2014/main" id="{A68D1BCD-C590-490A-9055-D1D8D5A3F98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97" name="Text Box 2419">
          <a:extLst>
            <a:ext uri="{FF2B5EF4-FFF2-40B4-BE49-F238E27FC236}">
              <a16:creationId xmlns:a16="http://schemas.microsoft.com/office/drawing/2014/main" id="{0D3D4590-F5D0-4343-A9C5-5D2C8D28B95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498" name="Text Box 2419">
          <a:extLst>
            <a:ext uri="{FF2B5EF4-FFF2-40B4-BE49-F238E27FC236}">
              <a16:creationId xmlns:a16="http://schemas.microsoft.com/office/drawing/2014/main" id="{7ECB4258-F29C-43E7-ADAD-69D3F482FE1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</xdr:row>
      <xdr:rowOff>0</xdr:rowOff>
    </xdr:from>
    <xdr:ext cx="296428" cy="256930"/>
    <xdr:sp macro="" textlink="">
      <xdr:nvSpPr>
        <xdr:cNvPr id="499" name="Text Box 2419">
          <a:extLst>
            <a:ext uri="{FF2B5EF4-FFF2-40B4-BE49-F238E27FC236}">
              <a16:creationId xmlns:a16="http://schemas.microsoft.com/office/drawing/2014/main" id="{CBC4FA18-39BE-4AF0-99AE-CBF0399140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500" name="Text Box 2419">
          <a:extLst>
            <a:ext uri="{FF2B5EF4-FFF2-40B4-BE49-F238E27FC236}">
              <a16:creationId xmlns:a16="http://schemas.microsoft.com/office/drawing/2014/main" id="{F4793C6D-B836-4E5A-8A31-1969556EB2E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</xdr:row>
      <xdr:rowOff>0</xdr:rowOff>
    </xdr:from>
    <xdr:ext cx="296428" cy="256930"/>
    <xdr:sp macro="" textlink="">
      <xdr:nvSpPr>
        <xdr:cNvPr id="501" name="Text Box 2419">
          <a:extLst>
            <a:ext uri="{FF2B5EF4-FFF2-40B4-BE49-F238E27FC236}">
              <a16:creationId xmlns:a16="http://schemas.microsoft.com/office/drawing/2014/main" id="{15370A0B-E6E9-48E7-8BFB-5D7CE67494D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BTC%202026%20Master%20Quote%20Sheet%20-%2020260204%20Updated.xlsx" TargetMode="External"/><Relationship Id="rId1" Type="http://schemas.openxmlformats.org/officeDocument/2006/relationships/externalLinkPath" Target="/Users/liujie/Downloads/HG%20BTC%202026%20Master%20Quote%20Sheet%20-%2020260204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"/>
      <sheetName val="Squeegee - POE Quote"/>
      <sheetName val="Serena 1.27"/>
      <sheetName val="Serena 1.23"/>
      <sheetName val="Item - ALL"/>
      <sheetName val="Item - Selected"/>
      <sheetName val="Commitment"/>
      <sheetName val="HG 12.19"/>
      <sheetName val="Sales 12.22"/>
      <sheetName val="container fill -1.5.2026"/>
      <sheetName val="Serena 1.5.2026"/>
      <sheetName val="Serena 12.31"/>
      <sheetName val="Serena 12.22"/>
      <sheetName val="Step Can"/>
      <sheetName val="container fill"/>
      <sheetName val="Serena 12.16"/>
      <sheetName val="Jeanne 12.17"/>
      <sheetName val="Jeann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F9AE-8914-4D76-A154-8A06AF3F0F0B}">
  <dimension ref="A1:CC6"/>
  <sheetViews>
    <sheetView tabSelected="1" topLeftCell="A5" zoomScale="70" zoomScaleNormal="70" workbookViewId="0">
      <pane ySplit="1" topLeftCell="A6" activePane="bottomLeft" state="frozen"/>
      <selection activeCell="AL5" sqref="AL5"/>
      <selection pane="bottomLeft" activeCell="P6" sqref="P6"/>
    </sheetView>
  </sheetViews>
  <sheetFormatPr defaultColWidth="9.1796875" defaultRowHeight="14.5" x14ac:dyDescent="0.35"/>
  <cols>
    <col min="1" max="1" width="10.1796875" style="1" customWidth="1"/>
    <col min="2" max="2" width="42" style="2" customWidth="1"/>
    <col min="3" max="3" width="11.26953125" style="2" customWidth="1"/>
    <col min="4" max="4" width="12.26953125" style="2" customWidth="1"/>
    <col min="5" max="5" width="17" style="2" customWidth="1"/>
    <col min="6" max="6" width="8" style="2" customWidth="1"/>
    <col min="7" max="7" width="11.26953125" style="2" hidden="1" customWidth="1"/>
    <col min="8" max="8" width="13.6328125" style="2" customWidth="1"/>
    <col min="9" max="9" width="11.26953125" style="2" customWidth="1"/>
    <col min="10" max="10" width="9.453125" style="2" customWidth="1"/>
    <col min="11" max="11" width="9.6328125" style="3" customWidth="1"/>
    <col min="12" max="12" width="28.54296875" style="2" customWidth="1"/>
    <col min="13" max="13" width="10.453125" style="2" customWidth="1"/>
    <col min="14" max="14" width="4.453125" style="2" customWidth="1"/>
    <col min="15" max="15" width="4.81640625" style="2" customWidth="1"/>
    <col min="16" max="16" width="10.81640625" style="2" customWidth="1"/>
    <col min="17" max="17" width="17" style="2" customWidth="1"/>
    <col min="18" max="18" width="8.81640625" style="2" customWidth="1"/>
    <col min="19" max="19" width="10.453125" style="4" customWidth="1"/>
    <col min="20" max="20" width="9.453125" style="2" customWidth="1"/>
    <col min="21" max="21" width="12.7265625" style="2" customWidth="1"/>
    <col min="22" max="22" width="8.1796875" style="5" customWidth="1"/>
    <col min="23" max="23" width="8.7265625" style="5" customWidth="1"/>
    <col min="24" max="24" width="8.54296875" style="5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6" customWidth="1"/>
    <col min="29" max="29" width="6.26953125" style="7" customWidth="1"/>
    <col min="30" max="30" width="10" style="8" customWidth="1"/>
    <col min="31" max="31" width="10" style="6" customWidth="1"/>
    <col min="32" max="32" width="9.81640625" style="7" customWidth="1"/>
    <col min="33" max="33" width="11.54296875" style="2" customWidth="1"/>
    <col min="34" max="34" width="8.81640625" style="9" customWidth="1"/>
    <col min="35" max="35" width="15.81640625" style="2" customWidth="1"/>
    <col min="36" max="36" width="10.1796875" style="10" customWidth="1"/>
    <col min="37" max="37" width="11" style="9" customWidth="1"/>
    <col min="38" max="38" width="10" style="9" customWidth="1"/>
    <col min="39" max="39" width="11.26953125" style="10" customWidth="1"/>
    <col min="40" max="40" width="10.54296875" style="9" customWidth="1"/>
    <col min="41" max="41" width="8.81640625" style="10" customWidth="1"/>
    <col min="42" max="42" width="10" style="9" customWidth="1"/>
    <col min="43" max="43" width="9.26953125" style="9" customWidth="1"/>
    <col min="44" max="44" width="11.54296875" style="10" customWidth="1"/>
    <col min="45" max="45" width="10.81640625" style="9" customWidth="1"/>
    <col min="46" max="46" width="10.54296875" style="9" customWidth="1"/>
    <col min="47" max="47" width="10.81640625" style="9" customWidth="1"/>
    <col min="48" max="48" width="11" style="9" customWidth="1"/>
    <col min="49" max="51" width="13.54296875" style="11" customWidth="1"/>
    <col min="52" max="52" width="11.1796875" style="2" customWidth="1"/>
    <col min="53" max="53" width="9.1796875" style="2" customWidth="1"/>
    <col min="54" max="54" width="10.1796875" style="9" customWidth="1"/>
    <col min="55" max="55" width="9" style="2" customWidth="1"/>
    <col min="56" max="56" width="9" style="12" customWidth="1"/>
    <col min="57" max="58" width="9" style="2" customWidth="1"/>
    <col min="59" max="59" width="15.1796875" style="9" customWidth="1"/>
    <col min="60" max="60" width="16.1796875" style="9" customWidth="1"/>
    <col min="61" max="65" width="15" style="9" customWidth="1"/>
    <col min="66" max="68" width="9.1796875" style="2" customWidth="1"/>
    <col min="69" max="69" width="15" style="2" customWidth="1"/>
    <col min="70" max="71" width="9.1796875" style="2" customWidth="1"/>
    <col min="72" max="72" width="17.453125" style="2" customWidth="1"/>
    <col min="73" max="73" width="12" style="2" customWidth="1"/>
    <col min="74" max="74" width="15.1796875" style="2" customWidth="1"/>
    <col min="75" max="75" width="17" style="2" customWidth="1"/>
    <col min="76" max="76" width="16.453125" style="2" customWidth="1"/>
    <col min="77" max="16384" width="9.1796875" style="2"/>
  </cols>
  <sheetData>
    <row r="1" spans="1:81" hidden="1" x14ac:dyDescent="0.35"/>
    <row r="2" spans="1:81" hidden="1" x14ac:dyDescent="0.35"/>
    <row r="3" spans="1:81" hidden="1" x14ac:dyDescent="0.35"/>
    <row r="4" spans="1:81" hidden="1" x14ac:dyDescent="0.35"/>
    <row r="5" spans="1:81" ht="68.150000000000006" customHeight="1" x14ac:dyDescent="0.35">
      <c r="A5" s="13" t="s">
        <v>0</v>
      </c>
      <c r="B5" s="14" t="s">
        <v>1</v>
      </c>
      <c r="C5" s="15" t="s">
        <v>2</v>
      </c>
      <c r="D5" s="16" t="s">
        <v>3</v>
      </c>
      <c r="E5" s="16" t="s">
        <v>4</v>
      </c>
      <c r="F5" s="17" t="s">
        <v>5</v>
      </c>
      <c r="G5" s="15" t="s">
        <v>6</v>
      </c>
      <c r="H5" s="18" t="s">
        <v>7</v>
      </c>
      <c r="I5" s="19" t="s">
        <v>8</v>
      </c>
      <c r="J5" s="18" t="s">
        <v>9</v>
      </c>
      <c r="K5" s="19" t="s">
        <v>10</v>
      </c>
      <c r="L5" s="18" t="s">
        <v>11</v>
      </c>
      <c r="M5" s="18" t="s">
        <v>12</v>
      </c>
      <c r="N5" s="15" t="s">
        <v>13</v>
      </c>
      <c r="O5" s="15" t="s">
        <v>14</v>
      </c>
      <c r="P5" s="15" t="s">
        <v>15</v>
      </c>
      <c r="Q5" s="15" t="s">
        <v>16</v>
      </c>
      <c r="R5" s="19" t="s">
        <v>17</v>
      </c>
      <c r="S5" s="20" t="s">
        <v>18</v>
      </c>
      <c r="T5" s="21" t="s">
        <v>19</v>
      </c>
      <c r="U5" s="14" t="s">
        <v>20</v>
      </c>
      <c r="V5" s="22" t="s">
        <v>21</v>
      </c>
      <c r="W5" s="22" t="s">
        <v>22</v>
      </c>
      <c r="X5" s="22" t="s">
        <v>23</v>
      </c>
      <c r="Y5" s="22" t="s">
        <v>24</v>
      </c>
      <c r="Z5" s="22" t="s">
        <v>25</v>
      </c>
      <c r="AA5" s="22" t="s">
        <v>26</v>
      </c>
      <c r="AB5" s="23" t="s">
        <v>27</v>
      </c>
      <c r="AC5" s="24" t="s">
        <v>28</v>
      </c>
      <c r="AD5" s="25" t="s">
        <v>29</v>
      </c>
      <c r="AE5" s="26" t="s">
        <v>30</v>
      </c>
      <c r="AF5" s="27" t="s">
        <v>31</v>
      </c>
      <c r="AG5" s="14" t="s">
        <v>32</v>
      </c>
      <c r="AH5" s="28" t="s">
        <v>33</v>
      </c>
      <c r="AI5" s="14" t="s">
        <v>34</v>
      </c>
      <c r="AJ5" s="29" t="s">
        <v>35</v>
      </c>
      <c r="AK5" s="30" t="s">
        <v>36</v>
      </c>
      <c r="AL5" s="28" t="s">
        <v>37</v>
      </c>
      <c r="AM5" s="31" t="s">
        <v>38</v>
      </c>
      <c r="AN5" s="28" t="s">
        <v>39</v>
      </c>
      <c r="AO5" s="31" t="s">
        <v>40</v>
      </c>
      <c r="AP5" s="28" t="s">
        <v>41</v>
      </c>
      <c r="AQ5" s="32" t="s">
        <v>42</v>
      </c>
      <c r="AR5" s="31" t="s">
        <v>43</v>
      </c>
      <c r="AS5" s="28" t="s">
        <v>44</v>
      </c>
      <c r="AT5" s="28" t="s">
        <v>45</v>
      </c>
      <c r="AU5" s="33" t="s">
        <v>46</v>
      </c>
      <c r="AV5" s="34" t="s">
        <v>47</v>
      </c>
      <c r="AW5" s="35" t="s">
        <v>48</v>
      </c>
      <c r="AX5" s="35"/>
      <c r="AY5" s="35"/>
      <c r="AZ5" s="36" t="s">
        <v>49</v>
      </c>
      <c r="BA5" s="34" t="s">
        <v>50</v>
      </c>
      <c r="BB5" s="37" t="s">
        <v>51</v>
      </c>
      <c r="BC5" s="38" t="s">
        <v>52</v>
      </c>
      <c r="BD5" s="39" t="s">
        <v>53</v>
      </c>
      <c r="BE5" s="40" t="s">
        <v>54</v>
      </c>
      <c r="BF5" s="41" t="s">
        <v>55</v>
      </c>
      <c r="BG5" s="42" t="s">
        <v>56</v>
      </c>
      <c r="BH5" s="28" t="s">
        <v>57</v>
      </c>
      <c r="BI5" s="43" t="s">
        <v>58</v>
      </c>
      <c r="BJ5" s="44" t="s">
        <v>59</v>
      </c>
      <c r="BK5" s="40" t="s">
        <v>60</v>
      </c>
      <c r="BL5" s="40" t="s">
        <v>61</v>
      </c>
      <c r="BM5" s="41" t="s">
        <v>62</v>
      </c>
      <c r="BN5" s="45" t="s">
        <v>63</v>
      </c>
      <c r="BO5" s="46" t="s">
        <v>64</v>
      </c>
      <c r="BP5" s="46" t="s">
        <v>65</v>
      </c>
      <c r="BQ5" s="46" t="s">
        <v>66</v>
      </c>
      <c r="BR5" s="46" t="s">
        <v>67</v>
      </c>
      <c r="BS5" s="47" t="s">
        <v>68</v>
      </c>
      <c r="BT5" s="48" t="s">
        <v>69</v>
      </c>
      <c r="BU5" s="49"/>
      <c r="BV5" s="49"/>
      <c r="BW5" s="49"/>
      <c r="BX5" s="49"/>
      <c r="BY5" s="50"/>
    </row>
    <row r="6" spans="1:81" s="93" customFormat="1" ht="110.15" customHeight="1" thickBot="1" x14ac:dyDescent="0.4">
      <c r="A6" s="61"/>
      <c r="B6" s="94"/>
      <c r="C6" s="62"/>
      <c r="D6" s="63" t="s">
        <v>79</v>
      </c>
      <c r="E6" s="51" t="s">
        <v>70</v>
      </c>
      <c r="F6" s="60" t="s">
        <v>76</v>
      </c>
      <c r="G6" s="62"/>
      <c r="H6" s="64" t="s">
        <v>80</v>
      </c>
      <c r="I6" s="64" t="s">
        <v>84</v>
      </c>
      <c r="J6" s="65" t="s">
        <v>81</v>
      </c>
      <c r="K6" s="65" t="s">
        <v>81</v>
      </c>
      <c r="L6" s="64" t="s">
        <v>82</v>
      </c>
      <c r="M6" s="95" t="s">
        <v>74</v>
      </c>
      <c r="N6" s="66"/>
      <c r="O6" s="66"/>
      <c r="P6" s="96" t="s">
        <v>85</v>
      </c>
      <c r="Q6" s="96"/>
      <c r="R6" s="62" t="s">
        <v>75</v>
      </c>
      <c r="S6" s="67">
        <v>3.29</v>
      </c>
      <c r="T6" s="52" t="s">
        <v>71</v>
      </c>
      <c r="U6" s="62"/>
      <c r="V6" s="68">
        <v>69</v>
      </c>
      <c r="W6" s="68">
        <v>30</v>
      </c>
      <c r="X6" s="68">
        <v>28</v>
      </c>
      <c r="Y6" s="68">
        <v>69</v>
      </c>
      <c r="Z6" s="68">
        <v>30</v>
      </c>
      <c r="AA6" s="68">
        <v>28</v>
      </c>
      <c r="AB6" s="53">
        <v>8</v>
      </c>
      <c r="AC6" s="69">
        <v>4</v>
      </c>
      <c r="AD6" s="70">
        <f t="shared" ref="AD6" si="0">IF(Y6="","",Y6*Z6*AA6/1000000)</f>
        <v>5.7959999999999998E-2</v>
      </c>
      <c r="AE6" s="71">
        <v>63</v>
      </c>
      <c r="AF6" s="72">
        <f t="shared" ref="AF6" si="1">IF(AC6="","",AE6/AD6*AC6)</f>
        <v>4347.826086956522</v>
      </c>
      <c r="AG6" s="73">
        <v>2250</v>
      </c>
      <c r="AH6" s="74">
        <f t="shared" ref="AH6" si="2">IF(ISERROR(AG6/AF6),"",AG6/AF6)</f>
        <v>0.51749999999999996</v>
      </c>
      <c r="AI6" s="75" t="s">
        <v>77</v>
      </c>
      <c r="AJ6" s="76">
        <v>0.45</v>
      </c>
      <c r="AK6" s="74">
        <f t="shared" ref="AK6" si="3">IF(ISERROR(S6*AJ6),"",S6*AJ6)</f>
        <v>1.4805000000000001</v>
      </c>
      <c r="AL6" s="74">
        <f t="shared" ref="AL6" si="4">IF(ISERROR(S6+AH6+AK6),"",S6+AH6+AK6)</f>
        <v>5.2880000000000003</v>
      </c>
      <c r="AM6" s="77">
        <v>0.01</v>
      </c>
      <c r="AN6" s="78">
        <f t="shared" ref="AN6" si="5">IF(ISERROR(AW6*AM6),"",AW6*AM6)</f>
        <v>9.6500000000000002E-2</v>
      </c>
      <c r="AO6" s="77">
        <v>0.06</v>
      </c>
      <c r="AP6" s="74">
        <f t="shared" ref="AP6" si="6">IF(ISERROR(AW6*AO6),"",AW6*AO6)</f>
        <v>0.57899999999999996</v>
      </c>
      <c r="AQ6" s="54">
        <v>0</v>
      </c>
      <c r="AR6" s="77">
        <v>0</v>
      </c>
      <c r="AS6" s="74">
        <f t="shared" ref="AS6" si="7">IF(ISERROR(AW6*AR6),"",AW6*AR6)</f>
        <v>0</v>
      </c>
      <c r="AT6" s="74">
        <f t="shared" ref="AT6" si="8">IF(ISERROR(AN6+AP6+AS6),"",AN6+AP6+AS6)</f>
        <v>0.67549999999999999</v>
      </c>
      <c r="AU6" s="74">
        <f t="shared" ref="AU6" si="9">IF(ISERROR(AL6+AT6),"",AL6+AT6)</f>
        <v>5.9634999999999998</v>
      </c>
      <c r="AV6" s="79">
        <f t="shared" ref="AV6" si="10">IF(ISERROR((AW6-AU6)/AW6),"",(AW6-AU6)/AW6)</f>
        <v>0.3820207253886011</v>
      </c>
      <c r="AW6" s="80">
        <v>9.65</v>
      </c>
      <c r="AX6" s="80"/>
      <c r="AY6" s="80"/>
      <c r="AZ6" s="81">
        <v>19.989999999999998</v>
      </c>
      <c r="BA6" s="79">
        <f t="shared" ref="BA6" si="11">IF(ISERROR((AZ6-AW6)/AZ6),"",(AZ6-AW6)/AZ6)</f>
        <v>0.51725862931465727</v>
      </c>
      <c r="BB6" s="82"/>
      <c r="BC6" s="83">
        <v>1500</v>
      </c>
      <c r="BD6" s="84"/>
      <c r="BE6" s="85"/>
      <c r="BF6" s="86"/>
      <c r="BG6" s="87">
        <f t="shared" ref="BG6" si="12">IF(ISERROR(AU6*BC6),"",AU6*BC6)</f>
        <v>8945.25</v>
      </c>
      <c r="BH6" s="88">
        <f t="shared" ref="BH6" si="13">IF(ISERROR(AW6*BC6),"",AW6*BC6)</f>
        <v>14475</v>
      </c>
      <c r="BI6" s="82">
        <f>IF(ISERROR(AZ6*BC6),"",AZ6*BC6)</f>
        <v>29984.999999999996</v>
      </c>
      <c r="BJ6" s="55">
        <f t="shared" ref="BJ6" si="14">V6*W6*X6/1000000/AC6*BD6</f>
        <v>0</v>
      </c>
      <c r="BK6" s="56">
        <f t="shared" ref="BK6" si="15">V6*W6*X6/1000000/AC6*BE6</f>
        <v>0</v>
      </c>
      <c r="BL6" s="56">
        <f t="shared" ref="BL6" si="16">V6*W6*X6/1000000/AC6*BF6</f>
        <v>0</v>
      </c>
      <c r="BM6" s="57">
        <f t="shared" ref="BM6" si="17">SUM(BJ6:BL6)</f>
        <v>0</v>
      </c>
      <c r="BN6" s="59">
        <f t="shared" ref="BN6" si="18">IF(V6="","",V6*W6*X6/1000000/AC6*BC6)</f>
        <v>21.734999999999999</v>
      </c>
      <c r="BO6" s="62"/>
      <c r="BP6" s="62"/>
      <c r="BQ6" s="66" t="s">
        <v>72</v>
      </c>
      <c r="BR6" s="66" t="s">
        <v>73</v>
      </c>
      <c r="BS6" s="89" t="s">
        <v>78</v>
      </c>
      <c r="BT6" s="90" t="s">
        <v>83</v>
      </c>
      <c r="BU6" s="91"/>
      <c r="BV6" s="91"/>
      <c r="BW6" s="91"/>
      <c r="BX6" s="91"/>
      <c r="BY6" s="92"/>
      <c r="BZ6" s="58"/>
      <c r="CA6" s="58"/>
      <c r="CB6" s="58"/>
      <c r="CC6" s="58"/>
    </row>
  </sheetData>
  <sheetProtection insertRows="0" deleteRows="0" sort="0"/>
  <protectedRanges>
    <protectedRange sqref="AH6 R6:S6 A7:J147 L7:N147 P7:AY147 AK6:AY6 U6 AD6:AF6 AB6 A6:C6" name="Range1"/>
    <protectedRange sqref="AG6" name="Range1_3"/>
    <protectedRange sqref="AJ6" name="Range1_4"/>
    <protectedRange sqref="K7:K174" name="Range1_1"/>
    <protectedRange sqref="BB6:BB169" name="Range1_7"/>
    <protectedRange sqref="O7:O169" name="Range1_8"/>
    <protectedRange sqref="AI6" name="Range1_21"/>
    <protectedRange sqref="T6" name="Range1_6"/>
    <protectedRange sqref="D6" name="Range1_12"/>
    <protectedRange sqref="E6" name="Range1_22_1"/>
    <protectedRange sqref="AC6" name="Range1_18_2"/>
  </protectedRanges>
  <mergeCells count="1">
    <mergeCell ref="BT5:BX5"/>
  </mergeCells>
  <phoneticPr fontId="2" type="noConversion"/>
  <conditionalFormatting sqref="V6:X6">
    <cfRule type="containsText" dxfId="1" priority="1" operator="containsText" text=",">
      <formula>NOT(ISERROR(SEARCH(",",V6)))</formula>
    </cfRule>
  </conditionalFormatting>
  <conditionalFormatting sqref="Y6:AA6">
    <cfRule type="containsText" dxfId="0" priority="2" operator="containsText" text=",">
      <formula>NOT(ISERROR(SEARCH(",",Y6)))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2026-02-05T05:25:22Z</dcterms:created>
  <dcterms:modified xsi:type="dcterms:W3CDTF">2026-02-05T05:29:19Z</dcterms:modified>
</cp:coreProperties>
</file>