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47864EB-8EE4-4868-9025-2580544512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2" i="5"/>
  <c r="AO3" i="5"/>
  <c r="AO4" i="5"/>
  <c r="AO2" i="5"/>
  <c r="AL3" i="5" l="1"/>
  <c r="AS3" i="5" s="1"/>
  <c r="AT3" i="5" s="1"/>
  <c r="AL4" i="5"/>
  <c r="AS4" i="5" s="1"/>
  <c r="AL2" i="5"/>
  <c r="AS2" i="5" s="1"/>
  <c r="AY4" i="5"/>
  <c r="AD4" i="5"/>
  <c r="AE4" i="5" s="1"/>
  <c r="AG4" i="5" s="1"/>
  <c r="AY3" i="5"/>
  <c r="AD3" i="5"/>
  <c r="AE3" i="5" s="1"/>
  <c r="AG3" i="5" s="1"/>
  <c r="AY2" i="5"/>
  <c r="AD2" i="5"/>
  <c r="AE2" i="5" s="1"/>
  <c r="AG2" i="5" s="1"/>
  <c r="AJ2" i="5"/>
  <c r="AT2" i="5" l="1"/>
  <c r="AT4" i="5" l="1"/>
  <c r="AX4" i="5" s="1"/>
  <c r="AX3" i="5"/>
  <c r="AU3" i="5" l="1"/>
  <c r="AU4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<sst xmlns="http://schemas.openxmlformats.org/spreadsheetml/2006/main" count="90" uniqueCount="72">
  <si>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</si>
  <si>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</si>
  <si>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</si>
  <si>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</si>
  <si>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</si>
  <si>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</si>
  <si>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</si>
  <si>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</si>
  <si>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</si>
  <si>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</si>
  <si>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</si>
  <si>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</si>
  <si>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</si>
  <si>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</si>
  <si>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</si>
  <si>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</si>
  <si>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</si>
  <si>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</si>
  <si>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</si>
  <si>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</si>
  <si>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</si>
  <si>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</si>
  <si>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</si>
  <si>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</si>
  <si>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</si>
  <si>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</si>
  <si>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</si>
  <si>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</si>
  <si>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</si>
  <si>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</si>
  <si>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</si>
  <si>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</si>
  <si>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</si>
  <si>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</si>
  <si>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</si>
  <si>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</si>
  <si>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</si>
  <si>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</si>
  <si>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</si>
  <si>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</si>
  <si>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</si>
  <si>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</si>
  <si>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</si>
  <si>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</si>
  <si>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</si>
  <si>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</si>
  <si>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</si>
  <si>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</si>
  <si>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</si>
  <si>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</si>
  <si>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</si>
  <si>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</si>
  <si>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</si>
  <si>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</si>
  <si>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L&amp;C D/C SET EMBOSSED FLORAL DB</t>
    <phoneticPr fontId="68" type="noConversion"/>
  </si>
  <si>
    <t>L&amp;C D/C SET EMBOSSED FLORAL QN</t>
    <phoneticPr fontId="68" type="noConversion"/>
  </si>
  <si>
    <t>L&amp;C D/C SET EMBOSSED FLORAL KN</t>
    <phoneticPr fontId="68" type="noConversion"/>
  </si>
  <si>
    <t>Duvet cover and pillowcase front: 100% polyetser MF 3D embossed, reverse: 85gsm MF solid dye,bottom button closed. FSC wrap band, 3 sets per inner, 2 inner per ourter carton.</t>
    <phoneticPr fontId="68" type="noConversion"/>
  </si>
  <si>
    <t>100% polyester 3D embossed floral</t>
    <phoneticPr fontId="68" type="noConversion"/>
  </si>
  <si>
    <t>Cream</t>
    <phoneticPr fontId="68" type="noConversion"/>
  </si>
  <si>
    <t>100% polyester 3pc heat embossed floral duvet cover set</t>
    <phoneticPr fontId="68" type="noConversion"/>
  </si>
  <si>
    <t xml:space="preserve">Heat Embossed Floral </t>
    <phoneticPr fontId="68" type="noConversion"/>
  </si>
  <si>
    <r>
      <t>DB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180x210cm + 48x73cm(2)</t>
    </r>
    <phoneticPr fontId="68" type="noConversion"/>
  </si>
  <si>
    <r>
      <t>King</t>
    </r>
    <r>
      <rPr>
        <sz val="11"/>
        <rFont val="微软雅黑"/>
        <family val="2"/>
        <charset val="134"/>
      </rPr>
      <t>：</t>
    </r>
    <r>
      <rPr>
        <sz val="11"/>
        <rFont val="Calibri"/>
        <family val="2"/>
      </rPr>
      <t>245x210cm + 48x73cm(2)</t>
    </r>
    <phoneticPr fontId="68" type="noConversion"/>
  </si>
  <si>
    <t>Queen: 210x210cm + 48x73cm(2)</t>
    <phoneticPr fontId="68" type="noConversion"/>
  </si>
  <si>
    <t>9401113911060</t>
    <phoneticPr fontId="68" type="noConversion"/>
  </si>
  <si>
    <t>9401113911084</t>
    <phoneticPr fontId="68" type="noConversion"/>
  </si>
  <si>
    <t>9401113911077</t>
    <phoneticPr fontId="68" type="noConversion"/>
  </si>
  <si>
    <t>ITM2511-000366</t>
    <phoneticPr fontId="68" type="noConversion"/>
  </si>
  <si>
    <t>WAHS12-0708</t>
  </si>
  <si>
    <t>WAHS12-0709</t>
  </si>
  <si>
    <t>WAHS12-0710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</si>
</sst>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8" fillId="3" borderId="1" xfId="1" applyFont="1" applyFill="1" applyBorder="1"/>
    <xf numFmtId="178" fontId="5" fillId="3" borderId="2" xfId="1" applyNumberFormat="1" applyFont="1" applyFill="1" applyBorder="1"/>
    <xf numFmtId="178" fontId="2" fillId="0" borderId="1" xfId="4" applyNumberFormat="1" applyFont="1" applyBorder="1" applyAlignment="1">
      <alignment horizontal="center"/>
    </xf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0" fontId="2" fillId="7" borderId="1" xfId="4" applyFont="1" applyFill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3" fillId="0" borderId="1" xfId="4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4" quotePrefix="1" applyBorder="1"/>
    <xf numFmtId="1" fontId="2" fillId="0" borderId="1" xfId="4" applyNumberFormat="1" applyFont="1" applyBorder="1" applyAlignment="1">
      <alignment horizontal="center" wrapText="1"/>
    </xf>
    <xf numFmtId="1" fontId="3" fillId="0" borderId="1" xfId="4" applyNumberFormat="1" applyBorder="1" applyAlignment="1">
      <alignment horizontal="center" wrapText="1"/>
    </xf>
    <xf numFmtId="0" fontId="4" fillId="5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4"/>
  <sheetViews>
    <sheetView tabSelected="1" workbookViewId="0">
      <selection activeCell="F15" sqref="F15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22.140625" style="3" customWidth="1"/>
    <col min="8" max="8" width="19.85546875" style="3" customWidth="1"/>
    <col min="9" max="9" width="23.140625" style="3" customWidth="1"/>
    <col min="10" max="10" width="16.42578125" style="3" customWidth="1"/>
    <col min="11" max="11" width="18.140625" style="3" customWidth="1"/>
    <col min="12" max="12" width="32.5703125" style="1" customWidth="1"/>
    <col min="13" max="13" width="8" style="3" customWidth="1"/>
    <col min="14" max="14" width="6.140625" style="3" hidden="1" customWidth="1"/>
    <col min="15" max="15" width="14.7109375" style="3" customWidth="1"/>
    <col min="16" max="16" width="10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710937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46" t="s">
        <v>8</v>
      </c>
      <c r="H1" s="47" t="s">
        <v>9</v>
      </c>
      <c r="I1" s="47" t="s">
        <v>46</v>
      </c>
      <c r="J1" s="47" t="s">
        <v>10</v>
      </c>
      <c r="K1" s="47" t="s">
        <v>49</v>
      </c>
      <c r="L1" s="48" t="s">
        <v>53</v>
      </c>
      <c r="M1" s="17" t="s">
        <v>11</v>
      </c>
      <c r="N1" s="14" t="s">
        <v>48</v>
      </c>
      <c r="O1" s="46" t="s">
        <v>12</v>
      </c>
      <c r="P1" s="46" t="s">
        <v>13</v>
      </c>
      <c r="Q1" s="14" t="s">
        <v>14</v>
      </c>
      <c r="R1" s="17" t="s">
        <v>47</v>
      </c>
      <c r="S1" s="18" t="s">
        <v>15</v>
      </c>
      <c r="T1" s="19" t="s">
        <v>16</v>
      </c>
      <c r="U1" s="20" t="s">
        <v>17</v>
      </c>
      <c r="V1" s="21" t="s">
        <v>18</v>
      </c>
      <c r="W1" s="22" t="s">
        <v>19</v>
      </c>
      <c r="X1" s="23" t="s">
        <v>1</v>
      </c>
      <c r="Y1" s="24" t="s">
        <v>20</v>
      </c>
      <c r="Z1" s="24" t="s">
        <v>21</v>
      </c>
      <c r="AA1" s="24" t="s">
        <v>22</v>
      </c>
      <c r="AB1" s="25" t="s">
        <v>23</v>
      </c>
      <c r="AC1" s="52" t="s">
        <v>24</v>
      </c>
      <c r="AD1" s="26" t="s">
        <v>25</v>
      </c>
      <c r="AE1" s="27" t="s">
        <v>26</v>
      </c>
      <c r="AF1" s="13" t="s">
        <v>27</v>
      </c>
      <c r="AG1" s="28" t="s">
        <v>28</v>
      </c>
      <c r="AH1" s="13" t="s">
        <v>29</v>
      </c>
      <c r="AI1" s="29" t="s">
        <v>30</v>
      </c>
      <c r="AJ1" s="30" t="s">
        <v>31</v>
      </c>
      <c r="AK1" s="29" t="s">
        <v>32</v>
      </c>
      <c r="AL1" s="28" t="s">
        <v>33</v>
      </c>
      <c r="AM1" s="23" t="s">
        <v>34</v>
      </c>
      <c r="AN1" s="29" t="s">
        <v>35</v>
      </c>
      <c r="AO1" s="28" t="s">
        <v>36</v>
      </c>
      <c r="AP1" s="23" t="s">
        <v>50</v>
      </c>
      <c r="AQ1" s="29" t="s">
        <v>51</v>
      </c>
      <c r="AR1" s="28" t="s">
        <v>52</v>
      </c>
      <c r="AS1" s="28" t="s">
        <v>37</v>
      </c>
      <c r="AT1" s="31" t="s">
        <v>38</v>
      </c>
      <c r="AU1" s="31" t="s">
        <v>39</v>
      </c>
      <c r="AV1" s="32" t="s">
        <v>40</v>
      </c>
      <c r="AW1" s="13" t="s">
        <v>41</v>
      </c>
      <c r="AX1" s="33" t="s">
        <v>42</v>
      </c>
      <c r="AY1" s="33" t="s">
        <v>43</v>
      </c>
      <c r="BA1" s="3"/>
      <c r="BB1" s="3"/>
    </row>
    <row r="2" spans="1:54" ht="46.5" customHeight="1">
      <c r="A2" s="34">
        <v>1</v>
      </c>
      <c r="B2" s="35"/>
      <c r="C2" s="35"/>
      <c r="D2" s="35"/>
      <c r="E2" s="35"/>
      <c r="F2" s="35" t="s">
        <v>4</v>
      </c>
      <c r="G2" s="49" t="s">
        <v>61</v>
      </c>
      <c r="H2" s="49" t="s">
        <v>60</v>
      </c>
      <c r="I2" s="49" t="s">
        <v>54</v>
      </c>
      <c r="J2" s="49" t="s">
        <v>57</v>
      </c>
      <c r="K2" s="49" t="s">
        <v>58</v>
      </c>
      <c r="L2" s="50" t="s">
        <v>62</v>
      </c>
      <c r="M2" s="35" t="s">
        <v>59</v>
      </c>
      <c r="N2" s="35"/>
      <c r="O2" s="49" t="s">
        <v>68</v>
      </c>
      <c r="P2" s="54" t="s">
        <v>69</v>
      </c>
      <c r="Q2" s="51" t="s">
        <v>65</v>
      </c>
      <c r="R2" s="35" t="s">
        <v>45</v>
      </c>
      <c r="S2" s="36">
        <v>50.2</v>
      </c>
      <c r="T2" s="37">
        <v>8</v>
      </c>
      <c r="U2" s="38">
        <v>6.28</v>
      </c>
      <c r="V2" s="39">
        <v>6.28</v>
      </c>
      <c r="W2" s="12"/>
      <c r="X2" s="35" t="s">
        <v>3</v>
      </c>
      <c r="Y2" s="37">
        <v>30</v>
      </c>
      <c r="Z2" s="37">
        <v>50</v>
      </c>
      <c r="AA2" s="37">
        <v>32</v>
      </c>
      <c r="AB2" s="40">
        <v>2</v>
      </c>
      <c r="AC2" s="53">
        <v>6</v>
      </c>
      <c r="AD2" s="41">
        <f>IF(Y2="","",Y2*Z2*AA2/1000000)</f>
        <v>4.8000000000000001E-2</v>
      </c>
      <c r="AE2" s="42">
        <f t="shared" ref="AE2" si="0">IF(AC2="","",65/AD2*AC2)</f>
        <v>8125</v>
      </c>
      <c r="AF2" s="35"/>
      <c r="AG2" s="43">
        <f t="shared" ref="AG2" si="1">IF(ISERROR(AF2/AE2),"",AF2/AE2)</f>
        <v>0</v>
      </c>
      <c r="AH2" s="35"/>
      <c r="AI2" s="44"/>
      <c r="AJ2" s="43">
        <f t="shared" ref="AJ2:AJ4" si="2">IF(ISERROR(V2*AI2),"",V2*AI2)</f>
        <v>0</v>
      </c>
      <c r="AK2" s="44">
        <v>0</v>
      </c>
      <c r="AL2" s="43">
        <f t="shared" ref="AL2:AL4" si="3">IF(ISERROR(AV2*AK2),"",AV2*AK2)</f>
        <v>0</v>
      </c>
      <c r="AM2" s="35"/>
      <c r="AN2" s="44">
        <v>0.01</v>
      </c>
      <c r="AO2" s="43">
        <f>IF(ISERROR(AV2*AN2),"",AV2*AN2)</f>
        <v>7.0000000000000007E-2</v>
      </c>
      <c r="AP2" s="35"/>
      <c r="AQ2" s="44"/>
      <c r="AR2" s="43">
        <f>IF(ISERROR(AV2*AQ2),"",AV2*AQ2)</f>
        <v>0</v>
      </c>
      <c r="AS2" s="43">
        <f>IF(ISERROR(AL2+AO2+AR2),"",AL2+AO2+AR2)</f>
        <v>7.0000000000000007E-2</v>
      </c>
      <c r="AT2" s="43">
        <f t="shared" ref="AT2:AT4" si="4">IF(ISERROR(V2+AS2),"",V2+AS2)</f>
        <v>6.35</v>
      </c>
      <c r="AU2" s="45">
        <f>IF(ISERROR((AV2-AT2)/AV2),"",(AV2-AT2)/AV2)</f>
        <v>0.1477</v>
      </c>
      <c r="AV2" s="12">
        <v>7.45</v>
      </c>
      <c r="AW2" s="11"/>
      <c r="AX2" s="43">
        <f t="shared" ref="AX2:AX4" si="5">IF(ISERROR(AT2*AW2),"",AT2*AW2)</f>
        <v>0</v>
      </c>
      <c r="AY2" s="43">
        <f t="shared" ref="AY2:AY4" si="6">IF(ISERROR(AV2*AW2),"",AV2*AW2)</f>
        <v>0</v>
      </c>
      <c r="BA2" s="3"/>
      <c r="BB2" s="3"/>
    </row>
    <row r="3" spans="1:54" ht="46.5" customHeight="1">
      <c r="A3" s="34">
        <v>2</v>
      </c>
      <c r="B3" s="35"/>
      <c r="C3" s="35"/>
      <c r="D3" s="35"/>
      <c r="E3" s="35"/>
      <c r="F3" s="35" t="s">
        <v>4</v>
      </c>
      <c r="G3" s="49" t="s">
        <v>61</v>
      </c>
      <c r="H3" s="49" t="s">
        <v>60</v>
      </c>
      <c r="I3" s="49" t="s">
        <v>55</v>
      </c>
      <c r="J3" s="49" t="s">
        <v>57</v>
      </c>
      <c r="K3" s="49" t="s">
        <v>58</v>
      </c>
      <c r="L3" s="50" t="s">
        <v>64</v>
      </c>
      <c r="M3" s="35" t="s">
        <v>59</v>
      </c>
      <c r="N3" s="35"/>
      <c r="O3" s="49" t="s">
        <v>68</v>
      </c>
      <c r="P3" s="54" t="s">
        <v>70</v>
      </c>
      <c r="Q3" s="51" t="s">
        <v>66</v>
      </c>
      <c r="R3" s="35" t="s">
        <v>45</v>
      </c>
      <c r="S3" s="36">
        <v>56</v>
      </c>
      <c r="T3" s="37">
        <v>8</v>
      </c>
      <c r="U3" s="38">
        <v>7</v>
      </c>
      <c r="V3" s="39">
        <v>7</v>
      </c>
      <c r="W3" s="12"/>
      <c r="X3" s="35" t="s">
        <v>3</v>
      </c>
      <c r="Y3" s="37">
        <v>30</v>
      </c>
      <c r="Z3" s="37">
        <v>50</v>
      </c>
      <c r="AA3" s="37">
        <v>35</v>
      </c>
      <c r="AB3" s="40">
        <v>2</v>
      </c>
      <c r="AC3" s="53">
        <v>6</v>
      </c>
      <c r="AD3" s="41">
        <f t="shared" ref="AD3:AD4" si="7">IF(Y3="","",Y3*Z3*AA3/1000000)</f>
        <v>5.2999999999999999E-2</v>
      </c>
      <c r="AE3" s="42">
        <f t="shared" ref="AE3" si="8">IF(AC3="","",65/AD3*AC3)</f>
        <v>7358</v>
      </c>
      <c r="AF3" s="35"/>
      <c r="AG3" s="43">
        <f t="shared" ref="AG3" si="9">IF(ISERROR(AF3/AE3),"",AF3/AE3)</f>
        <v>0</v>
      </c>
      <c r="AH3" s="35"/>
      <c r="AI3" s="44"/>
      <c r="AJ3" s="43">
        <f t="shared" si="2"/>
        <v>0</v>
      </c>
      <c r="AK3" s="44">
        <v>0</v>
      </c>
      <c r="AL3" s="43">
        <f t="shared" si="3"/>
        <v>0</v>
      </c>
      <c r="AM3" s="35"/>
      <c r="AN3" s="44">
        <v>0.01</v>
      </c>
      <c r="AO3" s="43">
        <f t="shared" ref="AO3:AO4" si="10">IF(ISERROR(AV3*AN3),"",AV3*AN3)</f>
        <v>0.08</v>
      </c>
      <c r="AP3" s="35"/>
      <c r="AQ3" s="44"/>
      <c r="AR3" s="43">
        <f t="shared" ref="AR3:AR4" si="11">IF(ISERROR(AV3*AQ3),"",AV3*AQ3)</f>
        <v>0</v>
      </c>
      <c r="AS3" s="43">
        <f t="shared" ref="AS3:AS4" si="12">IF(ISERROR(AL3+AO3+AR3),"",AL3+AO3+AR3)</f>
        <v>0.08</v>
      </c>
      <c r="AT3" s="43">
        <f t="shared" si="4"/>
        <v>7.08</v>
      </c>
      <c r="AU3" s="45">
        <f t="shared" ref="AU3:AU4" si="13">IF(ISERROR((AV3-AT3)/AV3),"",(AV3-AT3)/AV3)</f>
        <v>0.1128</v>
      </c>
      <c r="AV3" s="12">
        <v>7.98</v>
      </c>
      <c r="AW3" s="11"/>
      <c r="AX3" s="43">
        <f t="shared" si="5"/>
        <v>0</v>
      </c>
      <c r="AY3" s="43">
        <f t="shared" si="6"/>
        <v>0</v>
      </c>
      <c r="BA3" s="3"/>
      <c r="BB3" s="3"/>
    </row>
    <row r="4" spans="1:54" ht="46.5" customHeight="1">
      <c r="A4" s="34">
        <v>3</v>
      </c>
      <c r="B4" s="35"/>
      <c r="C4" s="35"/>
      <c r="D4" s="35"/>
      <c r="E4" s="35"/>
      <c r="F4" s="35" t="s">
        <v>4</v>
      </c>
      <c r="G4" s="49" t="s">
        <v>61</v>
      </c>
      <c r="H4" s="49" t="s">
        <v>60</v>
      </c>
      <c r="I4" s="49" t="s">
        <v>56</v>
      </c>
      <c r="J4" s="49" t="s">
        <v>57</v>
      </c>
      <c r="K4" s="49" t="s">
        <v>58</v>
      </c>
      <c r="L4" s="50" t="s">
        <v>63</v>
      </c>
      <c r="M4" s="35" t="s">
        <v>59</v>
      </c>
      <c r="N4" s="35"/>
      <c r="O4" s="49" t="s">
        <v>68</v>
      </c>
      <c r="P4" s="54" t="s">
        <v>71</v>
      </c>
      <c r="Q4" s="51" t="s">
        <v>67</v>
      </c>
      <c r="R4" s="35" t="s">
        <v>45</v>
      </c>
      <c r="S4" s="36">
        <v>63</v>
      </c>
      <c r="T4" s="37">
        <v>8</v>
      </c>
      <c r="U4" s="38">
        <v>7.88</v>
      </c>
      <c r="V4" s="39">
        <v>7.88</v>
      </c>
      <c r="W4" s="12"/>
      <c r="X4" s="35" t="s">
        <v>3</v>
      </c>
      <c r="Y4" s="37">
        <v>30</v>
      </c>
      <c r="Z4" s="37">
        <v>50</v>
      </c>
      <c r="AA4" s="37">
        <v>43</v>
      </c>
      <c r="AB4" s="40">
        <v>2</v>
      </c>
      <c r="AC4" s="53">
        <v>6</v>
      </c>
      <c r="AD4" s="41">
        <f t="shared" si="7"/>
        <v>6.5000000000000002E-2</v>
      </c>
      <c r="AE4" s="42">
        <f t="shared" ref="AE4" si="14">IF(AC4="","",65/AD4*AC4)</f>
        <v>6000</v>
      </c>
      <c r="AF4" s="35"/>
      <c r="AG4" s="43">
        <f t="shared" ref="AG4" si="15">IF(ISERROR(AF4/AE4),"",AF4/AE4)</f>
        <v>0</v>
      </c>
      <c r="AH4" s="35"/>
      <c r="AI4" s="44"/>
      <c r="AJ4" s="43">
        <f t="shared" si="2"/>
        <v>0</v>
      </c>
      <c r="AK4" s="44"/>
      <c r="AL4" s="43">
        <f t="shared" si="3"/>
        <v>0</v>
      </c>
      <c r="AM4" s="35"/>
      <c r="AN4" s="44">
        <v>0.01</v>
      </c>
      <c r="AO4" s="43">
        <f t="shared" si="10"/>
        <v>0.09</v>
      </c>
      <c r="AP4" s="35"/>
      <c r="AQ4" s="44"/>
      <c r="AR4" s="43">
        <f t="shared" si="11"/>
        <v>0</v>
      </c>
      <c r="AS4" s="43">
        <f t="shared" si="12"/>
        <v>0.09</v>
      </c>
      <c r="AT4" s="43">
        <f t="shared" si="4"/>
        <v>7.97</v>
      </c>
      <c r="AU4" s="45">
        <f t="shared" si="13"/>
        <v>0.1193</v>
      </c>
      <c r="AV4" s="12">
        <v>9.0500000000000007</v>
      </c>
      <c r="AW4" s="11"/>
      <c r="AX4" s="43">
        <f t="shared" si="5"/>
        <v>0</v>
      </c>
      <c r="AY4" s="43">
        <f t="shared" si="6"/>
        <v>0</v>
      </c>
      <c r="BA4" s="3"/>
      <c r="BB4" s="3"/>
    </row>
  </sheetData>
  <sheetProtection insertRows="0" deleteRows="0" sort="0"/>
  <protectedRanges>
    <protectedRange sqref="M5:AW31 A2:J31 M2:O4 Q2:AW4" name="Range1"/>
    <protectedRange sqref="K2:K36" name="Range1_1"/>
    <protectedRange sqref="L2:L31" name="Range1_2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D2:D4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X2:X4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R2:R4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E2:E4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2026-02-06T01:52:48Z</dcterms:modified>
</cp:coreProperties>
</file>