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T2" i="8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<sst xmlns="http://schemas.openxmlformats.org/spreadsheetml/2006/main" count="64" uniqueCount="63">
  <si>
    <t>Brand</t>
  </si>
  <si>
    <t>Package Type</t>
  </si>
  <si>
    <t>Licensor</t>
  </si>
  <si>
    <t>Normal</t>
  </si>
  <si>
    <t>GIFT SET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</si>
  <si>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</si>
  <si>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</si>
  <si>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</si>
  <si>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</si>
  <si>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</si>
  <si>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</si>
  <si>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</si>
  <si>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</si>
  <si>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</si>
  <si>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</si>
  <si>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</si>
  <si>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</si>
  <si>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</si>
  <si>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</si>
  <si>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</si>
  <si>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</si>
  <si>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</si>
  <si>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</si>
  <si>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</si>
  <si>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</si>
  <si>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</si>
  <si>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</si>
  <si>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</si>
  <si>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</si>
  <si>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</si>
  <si>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</si>
  <si>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</si>
  <si>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</si>
  <si>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</si>
  <si>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</si>
  <si>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</si>
  <si>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</si>
  <si>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</si>
  <si>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</si>
  <si>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</si>
  <si>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</si>
  <si>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</si>
  <si>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</si>
  <si>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</si>
  <si>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</si>
  <si>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</si>
  <si>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</si>
  <si>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</si>
  <si>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</si>
  <si>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</si>
  <si>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</si>
  <si>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</si>
  <si>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</si>
  <si>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</si>
  <si>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Shanghai, China</t>
  </si>
  <si>
    <t>Material-Short</t>
  </si>
  <si>
    <t>Testing</t>
  </si>
  <si>
    <t>6301.40.0020</t>
  </si>
  <si>
    <t>Throw Eyemask Scrunchy Set</t>
  </si>
  <si>
    <t>100%polyester 180gsm printed coral fleece, 1: self hem.
Eyemask: 180gsm printed coral fleece reverse to solid MF, 8.5x3.75", white 1cm width elastics
Scrunchie: 180gsm printed coral fleece 2x8"
Packaging: gift box no lid, folded with ribbon+ insert</t>
  </si>
  <si>
    <t>Throw Blanket with eyemask, and scrunchy made in  100% polyester knitted fabric</t>
  </si>
  <si>
    <t>50x60"+8.5"x3.75" eyemask+ 2"x8" scrunchy</t>
  </si>
  <si>
    <t>FD59-577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</si>
</sst>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7" formatCode="[$$-409]#,##0.00"/>
    <numFmt numFmtId="189" formatCode="&quot;$&quot;#,##0.000"/>
    <numFmt numFmtId="190" formatCode="[$$-409]#,##0.000_ ;\-[$$-409]#,##0.000\ "/>
    <numFmt numFmtId="191" formatCode="0.0_ "/>
    <numFmt numFmtId="195" formatCode="&quot;$&quot;#,##0.0000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10" fillId="0" borderId="0"/>
    <xf numFmtId="183" fontId="11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9" fillId="0" borderId="0"/>
    <xf numFmtId="187" fontId="9" fillId="0" borderId="0"/>
    <xf numFmtId="187" fontId="9" fillId="0" borderId="0"/>
    <xf numFmtId="183" fontId="12" fillId="0" borderId="0">
      <alignment vertical="center"/>
    </xf>
    <xf numFmtId="183" fontId="11" fillId="0" borderId="0">
      <alignment vertical="center"/>
    </xf>
    <xf numFmtId="0" fontId="13" fillId="0" borderId="0"/>
    <xf numFmtId="183" fontId="10" fillId="0" borderId="0"/>
    <xf numFmtId="183" fontId="3" fillId="0" borderId="0">
      <alignment vertical="center"/>
    </xf>
    <xf numFmtId="183" fontId="3" fillId="0" borderId="0" applyProtection="0"/>
    <xf numFmtId="183" fontId="3" fillId="0" borderId="0"/>
    <xf numFmtId="183" fontId="10" fillId="0" borderId="0"/>
    <xf numFmtId="190" fontId="3" fillId="0" borderId="0">
      <alignment vertical="center"/>
    </xf>
    <xf numFmtId="0" fontId="14" fillId="0" borderId="0"/>
    <xf numFmtId="183" fontId="3" fillId="0" borderId="0">
      <alignment vertical="center"/>
    </xf>
    <xf numFmtId="183" fontId="3" fillId="0" borderId="0" applyProtection="0"/>
    <xf numFmtId="183" fontId="9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9" fontId="0" fillId="0" borderId="2" xfId="0" applyNumberFormat="1" applyBorder="1" applyAlignment="1">
      <alignment wrapText="1"/>
    </xf>
    <xf numFmtId="195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</cellXfs>
  <cellStyles count="28">
    <cellStyle name="Currency 2" xfId="5"/>
    <cellStyle name="Normal 1 7" xfId="23"/>
    <cellStyle name="Normal 2" xfId="4"/>
    <cellStyle name="Normal 2 18 2" xfId="1"/>
    <cellStyle name="Normal 3" xfId="24"/>
    <cellStyle name="Normal 3 3 14" xfId="7"/>
    <cellStyle name="Normal 3 3 14 3" xfId="18"/>
    <cellStyle name="Normal 3 32" xfId="22"/>
    <cellStyle name="Normal 58" xfId="15"/>
    <cellStyle name="Normal_CCD-HSN  1.14.11" xfId="19"/>
    <cellStyle name="Percent 2" xfId="6"/>
    <cellStyle name="Style 1" xfId="3"/>
    <cellStyle name="常规" xfId="0" builtinId="0"/>
    <cellStyle name="常规 10 3 3 2" xfId="12"/>
    <cellStyle name="常规 10 3 4" xfId="27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2 4 5" xfId="26"/>
    <cellStyle name="样式 1 3 2 2 2" xfId="10"/>
    <cellStyle name="样式 1 3 2 3" xfId="9"/>
    <cellStyle name="样式 1 3 2 3 2" xfId="21"/>
    <cellStyle name="样式 1 3 6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workbookViewId="0">
      <selection activeCell="H10" sqref="H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18.425781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165">
      <c r="A2" s="28">
        <v>1</v>
      </c>
      <c r="B2" s="1"/>
      <c r="C2" s="1"/>
      <c r="D2" s="1"/>
      <c r="E2" s="1"/>
      <c r="F2" s="1" t="s">
        <v>4</v>
      </c>
      <c r="G2" s="1"/>
      <c r="H2" s="49" t="s">
        <v>58</v>
      </c>
      <c r="I2" s="49" t="s">
        <v>58</v>
      </c>
      <c r="J2" s="49" t="s">
        <v>59</v>
      </c>
      <c r="K2" s="49" t="s">
        <v>60</v>
      </c>
      <c r="L2" s="49" t="s">
        <v>61</v>
      </c>
      <c r="M2" s="1"/>
      <c r="N2" s="1"/>
      <c r="O2" s="53" t="s">
        <v>62</v>
      </c>
      <c r="P2" s="50"/>
      <c r="Q2" s="1" t="s">
        <v>51</v>
      </c>
      <c r="R2" s="29"/>
      <c r="S2" s="30">
        <v>7.95</v>
      </c>
      <c r="T2" s="31">
        <f>IF(ISERROR(R2/S2),"",R2/S2)</f>
        <v>0</v>
      </c>
      <c r="U2" s="51">
        <v>2.25</v>
      </c>
      <c r="V2" s="9"/>
      <c r="W2" s="1" t="s">
        <v>3</v>
      </c>
      <c r="X2" s="42">
        <v>74.5</v>
      </c>
      <c r="Y2" s="42">
        <v>60</v>
      </c>
      <c r="Z2" s="42">
        <v>40</v>
      </c>
      <c r="AA2" s="30"/>
      <c r="AB2" s="32">
        <v>24</v>
      </c>
      <c r="AC2" s="47">
        <f>IF(X2="","",X2*Y2*Z2/1000000)</f>
        <v>0.17899999999999999</v>
      </c>
      <c r="AD2" s="33">
        <f>IF(AB2="","",65/AC2*AB2)</f>
        <v>8715</v>
      </c>
      <c r="AE2" s="1"/>
      <c r="AF2" s="34">
        <f>IF(ISERROR(AE2/AD2),"",AE2/AD2)</f>
        <v>0</v>
      </c>
      <c r="AG2" s="49" t="s">
        <v>57</v>
      </c>
      <c r="AH2" s="35">
        <f>8.5%+20%</f>
        <v>0.28499999999999998</v>
      </c>
      <c r="AI2" s="34">
        <f>IF(ISERROR(U2*AH2),"",U2*AH2)</f>
        <v>0.64</v>
      </c>
      <c r="AJ2" s="35">
        <v>0.01</v>
      </c>
      <c r="AK2" s="34">
        <f>IF(ISERROR(AW2*AJ2),"",AW2*AJ2)</f>
        <v>0.03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0.06</v>
      </c>
      <c r="AU2" s="34">
        <f t="shared" ref="AU2" si="0">IF(ISERROR(U2+AT2),"",U2+AT2)</f>
        <v>2.31</v>
      </c>
      <c r="AV2" s="36">
        <f>IF(ISERROR((AW2-AU2)/AW2),"",(AW2-AU2)/AW2)</f>
        <v>9.4100000000000003E-2</v>
      </c>
      <c r="AW2" s="52">
        <v>2.5499999999999998</v>
      </c>
      <c r="AX2" s="9" t="s">
        <v>54</v>
      </c>
      <c r="AY2" s="10"/>
      <c r="AZ2" s="34">
        <f>IF(ISERROR(AU2*AY2),"",AU2*AY2)</f>
        <v>0</v>
      </c>
      <c r="BA2" s="34">
        <f>IF(ISERROR(AW2*AY2),"",AW2*AY2)</f>
        <v>0</v>
      </c>
    </row>
    <row r="3" spans="1:53">
      <c r="AU3" s="6"/>
      <c r="AV3" s="8"/>
      <c r="AW3" s="7"/>
    </row>
  </sheetData>
  <sheetProtection insertRows="0" deleteRows="0" sort="0"/>
  <protectedRanges>
    <protectedRange sqref="AU3:AW3 AX1 AR3:AS3 AL1:AM1 L4:AT241 L3:AN3 A3:J241 A2:AW2 AY2" name="Range1"/>
    <protectedRange sqref="K3:K248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2026-01-12T03:37:27Z</dcterms:modified>
</cp:coreProperties>
</file>