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<sst xmlns="http://schemas.openxmlformats.org/spreadsheetml/2006/main" count="64" uniqueCount="63">
  <si>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</si>
  <si>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</si>
  <si>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</si>
  <si>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Rolled</t>
  </si>
  <si>
    <t>ELECT 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</si>
  <si>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</si>
  <si>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</si>
  <si>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</si>
  <si>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</si>
  <si>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</si>
  <si>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</si>
  <si>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</si>
  <si>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</si>
  <si>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</si>
  <si>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</si>
  <si>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</si>
  <si>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</si>
  <si>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</si>
  <si>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</si>
  <si>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</si>
  <si>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</si>
  <si>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</si>
  <si>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</si>
  <si>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</si>
  <si>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</si>
  <si>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</si>
  <si>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</si>
  <si>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</si>
  <si>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</si>
  <si>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</si>
  <si>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</si>
  <si>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</si>
  <si>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</si>
  <si>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</si>
  <si>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</si>
  <si>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</si>
  <si>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</si>
  <si>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</si>
  <si>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</si>
  <si>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</si>
  <si>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</si>
  <si>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</si>
  <si>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</si>
  <si>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</si>
  <si>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</si>
  <si>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</si>
  <si>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</si>
  <si>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</si>
  <si>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</si>
  <si>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</si>
  <si>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</si>
  <si>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</si>
  <si>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</si>
  <si>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</si>
  <si>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Ningbo, China</t>
  </si>
  <si>
    <t>Material-Short</t>
  </si>
  <si>
    <t>Testing</t>
  </si>
  <si>
    <t>50x60"</t>
  </si>
  <si>
    <t>Printed plush to sherpa heated throw</t>
  </si>
  <si>
    <t>100%polyester 180gsm Printed Plush to180gsm solid sherpa. Package: Rolled with paper belly band; Caspack: 6pcs/ctn；4 hour Auto safety off, Overheat protection, 4settings;Machine washable after removing power cable</t>
  </si>
  <si>
    <t>Electric Throw Blanket of 100%polyester fabrics</t>
  </si>
  <si>
    <t>6301.10.0000</t>
  </si>
  <si>
    <t>FD54-573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</si>
</sst>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4" formatCode="[$$-409]#,##0.00"/>
    <numFmt numFmtId="185" formatCode="&quot;$&quot;#,##0.000"/>
    <numFmt numFmtId="186" formatCode="[$$-409]#,##0.000_ ;\-[$$-409]#,##0.000\ "/>
    <numFmt numFmtId="187" formatCode="&quot;$&quot;#,##0.0000"/>
    <numFmt numFmtId="188" formatCode="[$$-481]#,##0.00_);[Red]\([$$-481]#,##0.00\)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1" fillId="0" borderId="0"/>
    <xf numFmtId="183" fontId="12" fillId="0" borderId="0">
      <alignment vertical="center"/>
    </xf>
    <xf numFmtId="183" fontId="4" fillId="0" borderId="0"/>
    <xf numFmtId="183" fontId="4" fillId="0" borderId="0"/>
    <xf numFmtId="183" fontId="4" fillId="0" borderId="0" applyProtection="0"/>
    <xf numFmtId="183" fontId="10" fillId="0" borderId="0"/>
    <xf numFmtId="184" fontId="10" fillId="0" borderId="0"/>
    <xf numFmtId="184" fontId="10" fillId="0" borderId="0"/>
    <xf numFmtId="183" fontId="13" fillId="0" borderId="0">
      <alignment vertical="center"/>
    </xf>
    <xf numFmtId="183" fontId="12" fillId="0" borderId="0">
      <alignment vertical="center"/>
    </xf>
    <xf numFmtId="0" fontId="14" fillId="0" borderId="0"/>
    <xf numFmtId="183" fontId="11" fillId="0" borderId="0"/>
    <xf numFmtId="183" fontId="4" fillId="0" borderId="0" applyProtection="0"/>
    <xf numFmtId="183" fontId="4" fillId="0" borderId="0"/>
    <xf numFmtId="183" fontId="11" fillId="0" borderId="0"/>
    <xf numFmtId="186" fontId="4" fillId="0" borderId="0">
      <alignment vertical="center"/>
    </xf>
    <xf numFmtId="0" fontId="15" fillId="0" borderId="0"/>
    <xf numFmtId="183" fontId="4" fillId="0" borderId="0">
      <alignment vertical="center"/>
    </xf>
    <xf numFmtId="183" fontId="4" fillId="0" borderId="0" applyProtection="0"/>
    <xf numFmtId="183" fontId="10" fillId="0" borderId="0"/>
    <xf numFmtId="188" fontId="1" fillId="0" borderId="0">
      <alignment vertical="center"/>
    </xf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185" fontId="0" fillId="0" borderId="2" xfId="0" applyNumberFormat="1" applyBorder="1" applyAlignment="1">
      <alignment wrapText="1"/>
    </xf>
    <xf numFmtId="187" fontId="0" fillId="2" borderId="1" xfId="0" applyNumberFormat="1" applyFill="1" applyBorder="1" applyAlignment="1">
      <alignment wrapText="1"/>
    </xf>
    <xf numFmtId="0" fontId="16" fillId="0" borderId="1" xfId="0" applyFont="1" applyBorder="1" applyAlignment="1">
      <alignment wrapText="1"/>
    </xf>
    <xf numFmtId="10" fontId="0" fillId="6" borderId="1" xfId="0" applyNumberFormat="1" applyFill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8">
    <cellStyle name="Currency 2" xfId="5"/>
    <cellStyle name="Normal 1 7" xfId="22"/>
    <cellStyle name="Normal 2" xfId="4"/>
    <cellStyle name="Normal 2 18 2" xfId="1"/>
    <cellStyle name="Normal 3" xfId="23"/>
    <cellStyle name="Normal 3 2" xfId="27"/>
    <cellStyle name="Normal 3 3 14" xfId="7"/>
    <cellStyle name="Normal 3 3 14 3" xfId="18"/>
    <cellStyle name="Normal 3 32" xfId="21"/>
    <cellStyle name="Normal 58" xfId="15"/>
    <cellStyle name="Percent 2" xfId="6"/>
    <cellStyle name="Style 1" xfId="3"/>
    <cellStyle name="常规" xfId="0" builtinId="0"/>
    <cellStyle name="常规 10 3 3 2" xfId="12"/>
    <cellStyle name="常规 10 3 4" xfId="26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19"/>
    <cellStyle name="样式 1 2 4 5" xfId="25"/>
    <cellStyle name="样式 1 3 2 2 2" xfId="10"/>
    <cellStyle name="样式 1 3 2 3" xfId="9"/>
    <cellStyle name="样式 1 3 2 3 2" xfId="20"/>
    <cellStyle name="样式 1 3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"/>
  <sheetViews>
    <sheetView tabSelected="1" workbookViewId="0">
      <selection activeCell="I3" sqref="A3:XFD5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18.425781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102.75">
      <c r="A2" s="28">
        <v>1</v>
      </c>
      <c r="B2" s="1"/>
      <c r="C2" s="1"/>
      <c r="D2" s="1"/>
      <c r="E2" s="1"/>
      <c r="F2" s="1" t="s">
        <v>4</v>
      </c>
      <c r="G2" s="1"/>
      <c r="H2" s="50" t="s">
        <v>58</v>
      </c>
      <c r="I2" s="50" t="s">
        <v>58</v>
      </c>
      <c r="J2" s="54" t="s">
        <v>59</v>
      </c>
      <c r="K2" s="49" t="s">
        <v>60</v>
      </c>
      <c r="L2" s="50" t="s">
        <v>57</v>
      </c>
      <c r="M2" s="1"/>
      <c r="N2" s="1"/>
      <c r="O2" s="56" t="s">
        <v>62</v>
      </c>
      <c r="P2" s="51"/>
      <c r="Q2" s="1" t="s">
        <v>51</v>
      </c>
      <c r="R2" s="29"/>
      <c r="S2" s="30">
        <v>7.95</v>
      </c>
      <c r="T2" s="31">
        <f>IF(ISERROR(R2/S2),"",R2/S2)</f>
        <v>0</v>
      </c>
      <c r="U2" s="52">
        <v>10.38</v>
      </c>
      <c r="V2" s="9"/>
      <c r="W2" s="1" t="s">
        <v>3</v>
      </c>
      <c r="X2" s="42">
        <v>60</v>
      </c>
      <c r="Y2" s="42">
        <v>32</v>
      </c>
      <c r="Z2" s="42">
        <v>38</v>
      </c>
      <c r="AA2" s="30"/>
      <c r="AB2" s="32">
        <v>6</v>
      </c>
      <c r="AC2" s="47">
        <f>IF(X2="","",X2*Y2*Z2/1000000)</f>
        <v>7.2999999999999995E-2</v>
      </c>
      <c r="AD2" s="33">
        <f>IF(AB2="","",65/AC2*AB2)</f>
        <v>5342</v>
      </c>
      <c r="AE2" s="1"/>
      <c r="AF2" s="34">
        <f>IF(ISERROR(AE2/AD2),"",AE2/AD2)</f>
        <v>0</v>
      </c>
      <c r="AG2" s="50" t="s">
        <v>61</v>
      </c>
      <c r="AH2" s="55">
        <f>11.4%+20%</f>
        <v>0.314</v>
      </c>
      <c r="AI2" s="34">
        <f>IF(ISERROR(U2*AH2),"",U2*AH2)</f>
        <v>3.26</v>
      </c>
      <c r="AJ2" s="35">
        <v>0.01</v>
      </c>
      <c r="AK2" s="34">
        <f>IF(ISERROR(AW2*AJ2),"",AW2*AJ2)</f>
        <v>0.13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0.16</v>
      </c>
      <c r="AU2" s="34">
        <f t="shared" ref="AU2" si="0">IF(ISERROR(U2+AT2),"",U2+AT2)</f>
        <v>10.54</v>
      </c>
      <c r="AV2" s="36">
        <f>IF(ISERROR((AW2-AU2)/AW2),"",(AW2-AU2)/AW2)</f>
        <v>0.15679999999999999</v>
      </c>
      <c r="AW2" s="53">
        <v>12.5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</sheetData>
  <sheetProtection insertRows="0" deleteRows="0" sort="0"/>
  <protectedRanges>
    <protectedRange sqref="AI2:AW2 AX1 L2:AF2 AL1:AM1 L3:AT240 AY2 A3:J240 A2:G2" name="Range1"/>
    <protectedRange sqref="K3:K247" name="Range1_1"/>
    <protectedRange sqref="H2:J2" name="Range1_2"/>
    <protectedRange sqref="K2" name="Range1_1_1"/>
    <protectedRange sqref="AG2:AH2" name="Range1_3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2026-01-12T03:29:08Z</dcterms:modified>
</cp:coreProperties>
</file>