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AE322EF-BF92-4FA5-B7F7-636EE2646456}" xr6:coauthVersionLast="47" xr6:coauthVersionMax="47" xr10:uidLastSave="{00000000-0000-0000-0000-000000000000}"/>
  <bookViews>
    <workbookView xWindow="-110" yWindow="-110" windowWidth="19420" windowHeight="11500" xr2:uid="{28B6A995-0083-4FD7-B9EB-4F3A2EF5181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" l="1"/>
  <c r="AR3" i="1"/>
  <c r="AO3" i="1"/>
  <c r="AL3" i="1"/>
  <c r="AD3" i="1"/>
  <c r="AE3" i="1" s="1"/>
  <c r="AG3" i="1" s="1"/>
  <c r="U3" i="1"/>
  <c r="AJ3" i="1" s="1"/>
  <c r="AY2" i="1"/>
  <c r="AR2" i="1"/>
  <c r="AO2" i="1"/>
  <c r="AL2" i="1"/>
  <c r="AS2" i="1" s="1"/>
  <c r="AD2" i="1"/>
  <c r="AE2" i="1" s="1"/>
  <c r="AG2" i="1" s="1"/>
  <c r="U2" i="1"/>
  <c r="AS3" i="1" l="1"/>
  <c r="AT3" i="1"/>
  <c r="AX3" i="1" s="1"/>
  <c r="AT2" i="1"/>
  <c r="AJ2" i="1"/>
  <c r="AU3" i="1" l="1"/>
  <c r="AX2" i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E7CFA4C-7D18-45A2-998C-6341FB015F21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83A26A5-25A6-4E19-884F-FCAC29D08D1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0DB7EF5-B9B5-4BEF-A084-8D266D5C4298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1950553-5FB1-4F5B-BE50-D64B88D94B7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D1E6200C-9CFC-4756-887C-1B941F5E457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76FC6A4-A577-4CA4-805A-5E7F64DB04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DCFC78B-6002-4B20-97AD-DECAF378F8FA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49260478-21E7-4E9A-9EFD-DEF1C64BC3E5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161D717A-1CE7-452A-BBA6-3F650919AD1B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44CB3EC2-DD75-45B3-943D-69B74C36F665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AA145F8C-56D1-4294-A04D-07E4B7CD3907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55DA0AEB-DEFC-430D-A21F-83C1EAB1760C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9706D3D-00BB-4F55-AF4E-EC055D00B34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<sst xmlns="http://schemas.openxmlformats.org/spreadsheetml/2006/main" count="73" uniqueCount="64">
  <si>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</si>
  <si>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</si>
  <si>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</si>
  <si>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</si>
  <si>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</si>
  <si>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</si>
  <si>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</si>
  <si>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</si>
  <si>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</si>
  <si>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</si>
  <si>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</si>
  <si>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</si>
  <si>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</si>
  <si>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</si>
  <si>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</si>
  <si>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</si>
  <si>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</si>
  <si>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</si>
  <si>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</si>
  <si>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</si>
  <si>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</si>
  <si>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</si>
  <si>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</si>
  <si>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</si>
  <si>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</si>
  <si>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</si>
  <si>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</si>
  <si>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</si>
  <si>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</si>
  <si>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</si>
  <si>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</si>
  <si>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</si>
  <si>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</si>
  <si>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</si>
  <si>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</si>
  <si>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</si>
  <si>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</si>
  <si>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</si>
  <si>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</si>
  <si>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</si>
  <si>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</si>
  <si>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</si>
  <si>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</si>
  <si>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</si>
  <si>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</si>
  <si>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</si>
  <si>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</si>
  <si>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</si>
  <si>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</si>
  <si>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</si>
  <si>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</si>
  <si>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</si>
  <si>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Royce</t>
    <phoneticPr fontId="8" type="noConversion"/>
  </si>
  <si>
    <t>100% Polyester 8pc Comf Set</t>
    <phoneticPr fontId="8" type="noConversion"/>
  </si>
  <si>
    <t>Comf Set</t>
    <phoneticPr fontId="8" type="noConversion"/>
  </si>
  <si>
    <r>
      <t>Comforter  front and pillow sham front:100% polyester jacquard 
comforter back / pillow sham back/
85 g microfiber 
Fitted sheet set: 85 gsm solid microfiber
cushion cover : microfiber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8" type="noConversion"/>
  </si>
  <si>
    <t>100% polyester</t>
    <phoneticPr fontId="8" type="noConversion"/>
  </si>
  <si>
    <t>King 260x240cm,50x75+5cm(2),50x75cm(2), 200x200+30cm,45x45cm,30x45cm</t>
    <phoneticPr fontId="8" type="noConversion"/>
  </si>
  <si>
    <t>Ivory</t>
    <phoneticPr fontId="8" type="noConversion"/>
  </si>
  <si>
    <t>WL10-362</t>
  </si>
  <si>
    <t>Set</t>
  </si>
  <si>
    <t>Normal</t>
  </si>
  <si>
    <t>Taupe</t>
    <phoneticPr fontId="8" type="noConversion"/>
  </si>
  <si>
    <t>WL10-363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</si>
</sst>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1" fillId="0" borderId="2" xfId="0" applyFont="1" applyBorder="1"/>
    <xf numFmtId="0" fontId="5" fillId="0" borderId="2" xfId="0" applyFont="1" applyBorder="1" applyAlignment="1">
      <alignment horizontal="left" vertical="center"/>
    </xf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 xr:uid="{55130AA8-4D7E-4913-9C1D-8C3C851D45A2}"/>
    <cellStyle name="Normal 2" xfId="1" xr:uid="{F61BA900-500F-4F18-A289-52AC4913EB3B}"/>
    <cellStyle name="Normal 2 18 2" xfId="2" xr:uid="{D2E90BAA-58C7-4A31-8178-DE2F4F9CB75D}"/>
    <cellStyle name="Percent 2" xfId="4" xr:uid="{A0B1B116-B5EA-4681-88B0-14EAA656220A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E500-EAEE-4BB0-8F6C-FAB6A4841F0D}">
  <sheetPr>
    <tabColor rgb="FFFFFF00"/>
  </sheetPr>
  <dimension ref="A1:BB3"/>
  <sheetViews>
    <sheetView tabSelected="1" topLeftCell="E1" workbookViewId="0">
      <selection activeCell="V4" sqref="V4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7" width="5.6328125" style="2" customWidth="1"/>
    <col min="18" max="18" width="9.26953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29" x14ac:dyDescent="0.35">
      <c r="A2" s="36">
        <v>1</v>
      </c>
      <c r="B2" s="37"/>
      <c r="C2" s="37"/>
      <c r="D2" s="37"/>
      <c r="E2" s="37"/>
      <c r="F2" s="37" t="s">
        <v>51</v>
      </c>
      <c r="G2" s="37" t="s">
        <v>52</v>
      </c>
      <c r="H2" s="38" t="s">
        <v>53</v>
      </c>
      <c r="I2" s="38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40" t="s">
        <v>59</v>
      </c>
      <c r="Q2" s="37"/>
      <c r="R2" s="37" t="s">
        <v>60</v>
      </c>
      <c r="S2" s="41">
        <v>191</v>
      </c>
      <c r="T2" s="42">
        <v>7.9</v>
      </c>
      <c r="U2" s="43">
        <f>IF(ISERROR(S2/T2),"",S2/T2)</f>
        <v>24.177215189873415</v>
      </c>
      <c r="V2" s="44">
        <v>24.18</v>
      </c>
      <c r="W2" s="45"/>
      <c r="X2" s="37" t="s">
        <v>61</v>
      </c>
      <c r="Y2" s="42">
        <v>57</v>
      </c>
      <c r="Z2" s="42">
        <v>52</v>
      </c>
      <c r="AA2" s="42">
        <v>70</v>
      </c>
      <c r="AB2" s="46">
        <v>10</v>
      </c>
      <c r="AC2" s="11">
        <v>2</v>
      </c>
      <c r="AD2" s="47">
        <f>IF(Y2="","",Y2*Z2*AA2/1000000)</f>
        <v>0.20748</v>
      </c>
      <c r="AE2" s="48">
        <f>IF(AC2="","",65/AD2*AC2)</f>
        <v>626.56641604010031</v>
      </c>
      <c r="AF2" s="37">
        <v>3500</v>
      </c>
      <c r="AG2" s="49">
        <f>IF(ISERROR(AF2/AE2),"",AF2/AE2)</f>
        <v>5.5859999999999994</v>
      </c>
      <c r="AH2" s="37"/>
      <c r="AI2" s="50">
        <v>0</v>
      </c>
      <c r="AJ2" s="49">
        <f>IF(ISERROR(V2*AI2),"",V2*AI2)</f>
        <v>0</v>
      </c>
      <c r="AK2" s="50">
        <v>0</v>
      </c>
      <c r="AL2" s="49">
        <f t="shared" ref="AL2:AL3" si="0">IF(ISERROR(AV2*AK2),"",AV2*AK2)</f>
        <v>0</v>
      </c>
      <c r="AM2" s="37">
        <v>0</v>
      </c>
      <c r="AN2" s="50">
        <v>0</v>
      </c>
      <c r="AO2" s="49">
        <f>IF(ISERROR(AV2*AN2),"",AV2*AN2)</f>
        <v>0</v>
      </c>
      <c r="AP2" s="37">
        <v>0</v>
      </c>
      <c r="AQ2" s="50">
        <v>0</v>
      </c>
      <c r="AR2" s="49">
        <f>IF(ISERROR(AV2*AQ2),"",AV2*AQ2)</f>
        <v>0</v>
      </c>
      <c r="AS2" s="49">
        <f>IF(ISERROR(AL2+AO2+AR2),"",AL2+AO2+AR2)</f>
        <v>0</v>
      </c>
      <c r="AT2" s="49">
        <f t="shared" ref="AT2:AT3" si="1">IF(ISERROR(V2+AS2),"",V2+AS2)</f>
        <v>24.18</v>
      </c>
      <c r="AU2" s="51">
        <f>IF(ISERROR((AV2-AT2)/AV2),"",(AV2-AT2)/AV2)</f>
        <v>0.35347593582887699</v>
      </c>
      <c r="AV2" s="12">
        <v>37.4</v>
      </c>
      <c r="AW2" s="11">
        <v>150</v>
      </c>
      <c r="AX2" s="49">
        <f t="shared" ref="AX2:AX3" si="2">IF(ISERROR(AT2*AW2),"",AT2*AW2)</f>
        <v>3627</v>
      </c>
      <c r="AY2" s="49">
        <f t="shared" ref="AY2:AY3" si="3">IF(ISERROR(AV2*AW2),"",AV2*AW2)</f>
        <v>5610</v>
      </c>
      <c r="BA2" s="5"/>
      <c r="BB2" s="2"/>
    </row>
    <row r="3" spans="1:54" ht="29" x14ac:dyDescent="0.35">
      <c r="A3" s="36">
        <v>2</v>
      </c>
      <c r="B3" s="37"/>
      <c r="C3" s="37"/>
      <c r="D3" s="37"/>
      <c r="E3" s="37"/>
      <c r="F3" s="37" t="s">
        <v>51</v>
      </c>
      <c r="G3" s="37" t="s">
        <v>52</v>
      </c>
      <c r="H3" s="38" t="s">
        <v>53</v>
      </c>
      <c r="I3" s="38" t="s">
        <v>54</v>
      </c>
      <c r="J3" s="38" t="s">
        <v>55</v>
      </c>
      <c r="K3" s="38" t="s">
        <v>56</v>
      </c>
      <c r="L3" s="39" t="s">
        <v>57</v>
      </c>
      <c r="M3" s="37" t="s">
        <v>62</v>
      </c>
      <c r="N3" s="37"/>
      <c r="O3" s="37"/>
      <c r="P3" s="40" t="s">
        <v>63</v>
      </c>
      <c r="Q3" s="37"/>
      <c r="R3" s="37" t="s">
        <v>60</v>
      </c>
      <c r="S3" s="41">
        <v>191</v>
      </c>
      <c r="T3" s="42">
        <v>7.9</v>
      </c>
      <c r="U3" s="43">
        <f>IF(ISERROR(S3/T3),"",S3/T3)</f>
        <v>24.177215189873415</v>
      </c>
      <c r="V3" s="44">
        <v>24.18</v>
      </c>
      <c r="W3" s="45"/>
      <c r="X3" s="37" t="s">
        <v>61</v>
      </c>
      <c r="Y3" s="42">
        <v>57</v>
      </c>
      <c r="Z3" s="42">
        <v>52</v>
      </c>
      <c r="AA3" s="42">
        <v>70</v>
      </c>
      <c r="AB3" s="46">
        <v>10</v>
      </c>
      <c r="AC3" s="11">
        <v>2</v>
      </c>
      <c r="AD3" s="47">
        <f>IF(Y3="","",Y3*Z3*AA3/1000000)</f>
        <v>0.20748</v>
      </c>
      <c r="AE3" s="48">
        <f>IF(AC3="","",65/AD3*AC3)</f>
        <v>626.56641604010031</v>
      </c>
      <c r="AF3" s="37">
        <v>3500</v>
      </c>
      <c r="AG3" s="49">
        <f>IF(ISERROR(AF3/AE3),"",AF3/AE3)</f>
        <v>5.5859999999999994</v>
      </c>
      <c r="AH3" s="37"/>
      <c r="AI3" s="50">
        <v>0</v>
      </c>
      <c r="AJ3" s="49">
        <f>IF(ISERROR(V3*AI3),"",V3*AI3)</f>
        <v>0</v>
      </c>
      <c r="AK3" s="50">
        <v>0</v>
      </c>
      <c r="AL3" s="49">
        <f t="shared" si="0"/>
        <v>0</v>
      </c>
      <c r="AM3" s="37">
        <v>0</v>
      </c>
      <c r="AN3" s="50">
        <v>0</v>
      </c>
      <c r="AO3" s="49">
        <f>IF(ISERROR(AV3*AN3),"",AV3*AN3)</f>
        <v>0</v>
      </c>
      <c r="AP3" s="37">
        <v>0</v>
      </c>
      <c r="AQ3" s="50">
        <v>0</v>
      </c>
      <c r="AR3" s="49">
        <f>IF(ISERROR(AV3*AQ3),"",AV3*AQ3)</f>
        <v>0</v>
      </c>
      <c r="AS3" s="49">
        <f>IF(ISERROR(AL3+AO3+AR3),"",AL3+AO3+AR3)</f>
        <v>0</v>
      </c>
      <c r="AT3" s="49">
        <f t="shared" si="1"/>
        <v>24.18</v>
      </c>
      <c r="AU3" s="51">
        <f>IF(ISERROR((AV3-AT3)/AV3),"",(AV3-AT3)/AV3)</f>
        <v>0.35347593582887699</v>
      </c>
      <c r="AV3" s="12">
        <v>37.4</v>
      </c>
      <c r="AW3" s="11">
        <v>150</v>
      </c>
      <c r="AX3" s="49">
        <f t="shared" si="2"/>
        <v>3627</v>
      </c>
      <c r="AY3" s="49">
        <f t="shared" si="3"/>
        <v>5610</v>
      </c>
      <c r="BA3" s="5"/>
      <c r="BB3" s="2"/>
    </row>
  </sheetData>
  <sheetProtection insertRows="0" deleteRows="0" sort="0"/>
  <protectedRanges>
    <protectedRange sqref="M2:AW242 A2:J242" name="Range1"/>
    <protectedRange sqref="K2:K247" name="Range1_1"/>
    <protectedRange sqref="L2:L242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2026-01-09T02:37:42Z</dcterms:created>
  <dcterms:modified xsi:type="dcterms:W3CDTF">2026-01-09T02:39:33Z</dcterms:modified>
</cp:coreProperties>
</file>