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10" windowHeight="12375"/>
  </bookViews>
  <sheets>
    <sheet name="Commitment" sheetId="7" r:id="rId1"/>
    <sheet name="Item" sheetId="8" r:id="rId2"/>
    <sheet name="ValueSelection" sheetId="6" r:id="rId3"/>
    <sheet name="Data" sheetId="3" r:id="rId4"/>
  </sheets>
  <definedNames>
    <definedName name="_xlnm._FilterDatabase" localSheetId="3" hidden="1">Data!$B$1:$S$1</definedName>
    <definedName name="_xlnm._FilterDatabase" localSheetId="2" hidden="1">ValueSelection!$D$1:$L$294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8" l="1"/>
  <c r="AL4" i="8"/>
  <c r="AH5" i="8"/>
  <c r="AH4" i="8"/>
  <c r="AW5" i="8" l="1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4" i="8"/>
  <c r="D3" i="7"/>
  <c r="BB53" i="8"/>
  <c r="BD53" i="8" s="1"/>
  <c r="AT53" i="8"/>
  <c r="AP53" i="8"/>
  <c r="AN53" i="8"/>
  <c r="AL53" i="8"/>
  <c r="AI53" i="8"/>
  <c r="AD53" i="8"/>
  <c r="AF53" i="8" s="1"/>
  <c r="AJ53" i="8" s="1"/>
  <c r="AC53" i="8"/>
  <c r="T53" i="8"/>
  <c r="BB52" i="8"/>
  <c r="BD52" i="8" s="1"/>
  <c r="AT52" i="8"/>
  <c r="AP52" i="8"/>
  <c r="AN52" i="8"/>
  <c r="AL52" i="8"/>
  <c r="AI52" i="8"/>
  <c r="AD52" i="8"/>
  <c r="AF52" i="8" s="1"/>
  <c r="AJ52" i="8" s="1"/>
  <c r="AC52" i="8"/>
  <c r="T52" i="8"/>
  <c r="BB51" i="8"/>
  <c r="BD51" i="8" s="1"/>
  <c r="AT51" i="8"/>
  <c r="AP51" i="8"/>
  <c r="AN51" i="8"/>
  <c r="AL51" i="8"/>
  <c r="AI51" i="8"/>
  <c r="AD51" i="8"/>
  <c r="AF51" i="8" s="1"/>
  <c r="AC51" i="8"/>
  <c r="T51" i="8"/>
  <c r="BB50" i="8"/>
  <c r="BD50" i="8" s="1"/>
  <c r="AT50" i="8"/>
  <c r="AQ50" i="8"/>
  <c r="AP50" i="8"/>
  <c r="AN50" i="8"/>
  <c r="AL50" i="8"/>
  <c r="AI50" i="8"/>
  <c r="AD50" i="8"/>
  <c r="AF50" i="8" s="1"/>
  <c r="AC50" i="8"/>
  <c r="T50" i="8"/>
  <c r="BB49" i="8"/>
  <c r="AQ49" i="8" s="1"/>
  <c r="AT49" i="8"/>
  <c r="AP49" i="8"/>
  <c r="AN49" i="8"/>
  <c r="AL49" i="8"/>
  <c r="AI49" i="8"/>
  <c r="AD49" i="8"/>
  <c r="AF49" i="8" s="1"/>
  <c r="AJ49" i="8" s="1"/>
  <c r="AC49" i="8"/>
  <c r="T49" i="8"/>
  <c r="BB48" i="8"/>
  <c r="AQ48" i="8" s="1"/>
  <c r="AT48" i="8"/>
  <c r="AP48" i="8"/>
  <c r="AN48" i="8"/>
  <c r="AL48" i="8"/>
  <c r="AI48" i="8"/>
  <c r="AD48" i="8"/>
  <c r="AF48" i="8" s="1"/>
  <c r="AC48" i="8"/>
  <c r="T48" i="8"/>
  <c r="BB47" i="8"/>
  <c r="AQ47" i="8" s="1"/>
  <c r="AT47" i="8"/>
  <c r="AP47" i="8"/>
  <c r="AN47" i="8"/>
  <c r="AL47" i="8"/>
  <c r="AI47" i="8"/>
  <c r="AD47" i="8"/>
  <c r="AF47" i="8" s="1"/>
  <c r="AC47" i="8"/>
  <c r="T47" i="8"/>
  <c r="BB46" i="8"/>
  <c r="BD46" i="8" s="1"/>
  <c r="AT46" i="8"/>
  <c r="AP46" i="8"/>
  <c r="AN46" i="8"/>
  <c r="AL46" i="8"/>
  <c r="AI46" i="8"/>
  <c r="AD46" i="8"/>
  <c r="AF46" i="8" s="1"/>
  <c r="AC46" i="8"/>
  <c r="T46" i="8"/>
  <c r="BB45" i="8"/>
  <c r="BD45" i="8" s="1"/>
  <c r="AT45" i="8"/>
  <c r="AP45" i="8"/>
  <c r="AN45" i="8"/>
  <c r="AL45" i="8"/>
  <c r="AI45" i="8"/>
  <c r="AD45" i="8"/>
  <c r="AF45" i="8" s="1"/>
  <c r="AC45" i="8"/>
  <c r="T45" i="8"/>
  <c r="BB44" i="8"/>
  <c r="BD44" i="8" s="1"/>
  <c r="AT44" i="8"/>
  <c r="AP44" i="8"/>
  <c r="AN44" i="8"/>
  <c r="AL44" i="8"/>
  <c r="AI44" i="8"/>
  <c r="AD44" i="8"/>
  <c r="AF44" i="8" s="1"/>
  <c r="AC44" i="8"/>
  <c r="T44" i="8"/>
  <c r="BB43" i="8"/>
  <c r="BD43" i="8" s="1"/>
  <c r="AT43" i="8"/>
  <c r="AP43" i="8"/>
  <c r="AN43" i="8"/>
  <c r="AL43" i="8"/>
  <c r="AI43" i="8"/>
  <c r="AD43" i="8"/>
  <c r="AF43" i="8" s="1"/>
  <c r="AJ43" i="8" s="1"/>
  <c r="AC43" i="8"/>
  <c r="T43" i="8"/>
  <c r="BB42" i="8"/>
  <c r="AQ42" i="8" s="1"/>
  <c r="AT42" i="8"/>
  <c r="AP42" i="8"/>
  <c r="AN42" i="8"/>
  <c r="AL42" i="8"/>
  <c r="AI42" i="8"/>
  <c r="AD42" i="8"/>
  <c r="AF42" i="8" s="1"/>
  <c r="AJ42" i="8" s="1"/>
  <c r="AC42" i="8"/>
  <c r="T42" i="8"/>
  <c r="BB41" i="8"/>
  <c r="AQ41" i="8" s="1"/>
  <c r="AT41" i="8"/>
  <c r="AP41" i="8"/>
  <c r="AN41" i="8"/>
  <c r="AL41" i="8"/>
  <c r="AI41" i="8"/>
  <c r="AD41" i="8"/>
  <c r="AF41" i="8" s="1"/>
  <c r="AC41" i="8"/>
  <c r="T41" i="8"/>
  <c r="BB40" i="8"/>
  <c r="AQ40" i="8" s="1"/>
  <c r="AT40" i="8"/>
  <c r="AP40" i="8"/>
  <c r="AN40" i="8"/>
  <c r="AL40" i="8"/>
  <c r="AI40" i="8"/>
  <c r="AD40" i="8"/>
  <c r="AF40" i="8" s="1"/>
  <c r="AC40" i="8"/>
  <c r="T40" i="8"/>
  <c r="BB39" i="8"/>
  <c r="BD39" i="8" s="1"/>
  <c r="AT39" i="8"/>
  <c r="AP39" i="8"/>
  <c r="AN39" i="8"/>
  <c r="AL39" i="8"/>
  <c r="AI39" i="8"/>
  <c r="AD39" i="8"/>
  <c r="AF39" i="8" s="1"/>
  <c r="AC39" i="8"/>
  <c r="T39" i="8"/>
  <c r="BB38" i="8"/>
  <c r="BD38" i="8" s="1"/>
  <c r="AT38" i="8"/>
  <c r="AP38" i="8"/>
  <c r="AN38" i="8"/>
  <c r="AL38" i="8"/>
  <c r="AI38" i="8"/>
  <c r="AD38" i="8"/>
  <c r="AF38" i="8" s="1"/>
  <c r="AC38" i="8"/>
  <c r="T38" i="8"/>
  <c r="BB37" i="8"/>
  <c r="BD37" i="8" s="1"/>
  <c r="AT37" i="8"/>
  <c r="AP37" i="8"/>
  <c r="AN37" i="8"/>
  <c r="AL37" i="8"/>
  <c r="AI37" i="8"/>
  <c r="AD37" i="8"/>
  <c r="AF37" i="8" s="1"/>
  <c r="AC37" i="8"/>
  <c r="T37" i="8"/>
  <c r="BB36" i="8"/>
  <c r="BD36" i="8" s="1"/>
  <c r="AT36" i="8"/>
  <c r="AP36" i="8"/>
  <c r="AN36" i="8"/>
  <c r="AL36" i="8"/>
  <c r="AI36" i="8"/>
  <c r="AD36" i="8"/>
  <c r="AF36" i="8" s="1"/>
  <c r="AC36" i="8"/>
  <c r="T36" i="8"/>
  <c r="BB35" i="8"/>
  <c r="AT35" i="8"/>
  <c r="AP35" i="8"/>
  <c r="AN35" i="8"/>
  <c r="AL35" i="8"/>
  <c r="AI35" i="8"/>
  <c r="AD35" i="8"/>
  <c r="AF35" i="8" s="1"/>
  <c r="AC35" i="8"/>
  <c r="T35" i="8"/>
  <c r="BB34" i="8"/>
  <c r="AQ34" i="8" s="1"/>
  <c r="AT34" i="8"/>
  <c r="AP34" i="8"/>
  <c r="AN34" i="8"/>
  <c r="AL34" i="8"/>
  <c r="AI34" i="8"/>
  <c r="AD34" i="8"/>
  <c r="AF34" i="8" s="1"/>
  <c r="AJ34" i="8" s="1"/>
  <c r="AC34" i="8"/>
  <c r="T34" i="8"/>
  <c r="BB33" i="8"/>
  <c r="AQ33" i="8" s="1"/>
  <c r="AT33" i="8"/>
  <c r="AP33" i="8"/>
  <c r="AN33" i="8"/>
  <c r="AL33" i="8"/>
  <c r="AI33" i="8"/>
  <c r="AD33" i="8"/>
  <c r="AF33" i="8" s="1"/>
  <c r="AC33" i="8"/>
  <c r="T33" i="8"/>
  <c r="BB32" i="8"/>
  <c r="BD32" i="8" s="1"/>
  <c r="AT32" i="8"/>
  <c r="AQ32" i="8"/>
  <c r="AP32" i="8"/>
  <c r="AN32" i="8"/>
  <c r="AL32" i="8"/>
  <c r="AI32" i="8"/>
  <c r="AD32" i="8"/>
  <c r="AF32" i="8" s="1"/>
  <c r="AC32" i="8"/>
  <c r="T32" i="8"/>
  <c r="BB31" i="8"/>
  <c r="BD31" i="8" s="1"/>
  <c r="AT31" i="8"/>
  <c r="AP31" i="8"/>
  <c r="AN31" i="8"/>
  <c r="AL31" i="8"/>
  <c r="AI31" i="8"/>
  <c r="AD31" i="8"/>
  <c r="AF31" i="8" s="1"/>
  <c r="AC31" i="8"/>
  <c r="T31" i="8"/>
  <c r="BB30" i="8"/>
  <c r="BD30" i="8" s="1"/>
  <c r="AT30" i="8"/>
  <c r="AP30" i="8"/>
  <c r="AN30" i="8"/>
  <c r="AL30" i="8"/>
  <c r="AI30" i="8"/>
  <c r="AD30" i="8"/>
  <c r="AF30" i="8" s="1"/>
  <c r="AC30" i="8"/>
  <c r="T30" i="8"/>
  <c r="BB29" i="8"/>
  <c r="BD29" i="8" s="1"/>
  <c r="AT29" i="8"/>
  <c r="AP29" i="8"/>
  <c r="AN29" i="8"/>
  <c r="AL29" i="8"/>
  <c r="AI29" i="8"/>
  <c r="AD29" i="8"/>
  <c r="AF29" i="8" s="1"/>
  <c r="AC29" i="8"/>
  <c r="T29" i="8"/>
  <c r="BB28" i="8"/>
  <c r="AT28" i="8"/>
  <c r="AP28" i="8"/>
  <c r="AN28" i="8"/>
  <c r="AL28" i="8"/>
  <c r="AI28" i="8"/>
  <c r="AD28" i="8"/>
  <c r="AF28" i="8" s="1"/>
  <c r="AC28" i="8"/>
  <c r="T28" i="8"/>
  <c r="BB27" i="8"/>
  <c r="AQ27" i="8" s="1"/>
  <c r="AT27" i="8"/>
  <c r="AP27" i="8"/>
  <c r="AN27" i="8"/>
  <c r="AL27" i="8"/>
  <c r="AI27" i="8"/>
  <c r="AD27" i="8"/>
  <c r="AF27" i="8" s="1"/>
  <c r="AC27" i="8"/>
  <c r="T27" i="8"/>
  <c r="BB26" i="8"/>
  <c r="AQ26" i="8" s="1"/>
  <c r="AT26" i="8"/>
  <c r="AP26" i="8"/>
  <c r="AN26" i="8"/>
  <c r="AL26" i="8"/>
  <c r="AI26" i="8"/>
  <c r="AD26" i="8"/>
  <c r="AF26" i="8" s="1"/>
  <c r="AC26" i="8"/>
  <c r="T26" i="8"/>
  <c r="BB25" i="8"/>
  <c r="BD25" i="8" s="1"/>
  <c r="AT25" i="8"/>
  <c r="AP25" i="8"/>
  <c r="AN25" i="8"/>
  <c r="AL25" i="8"/>
  <c r="AI25" i="8"/>
  <c r="AD25" i="8"/>
  <c r="AF25" i="8" s="1"/>
  <c r="AC25" i="8"/>
  <c r="T25" i="8"/>
  <c r="BB24" i="8"/>
  <c r="BD24" i="8" s="1"/>
  <c r="AT24" i="8"/>
  <c r="AQ24" i="8"/>
  <c r="AP24" i="8"/>
  <c r="AN24" i="8"/>
  <c r="AL24" i="8"/>
  <c r="AI24" i="8"/>
  <c r="AD24" i="8"/>
  <c r="AF24" i="8" s="1"/>
  <c r="AC24" i="8"/>
  <c r="T24" i="8"/>
  <c r="BB23" i="8"/>
  <c r="BD23" i="8" s="1"/>
  <c r="AT23" i="8"/>
  <c r="AQ23" i="8"/>
  <c r="AP23" i="8"/>
  <c r="AN23" i="8"/>
  <c r="AL23" i="8"/>
  <c r="AI23" i="8"/>
  <c r="AD23" i="8"/>
  <c r="AF23" i="8" s="1"/>
  <c r="AC23" i="8"/>
  <c r="T23" i="8"/>
  <c r="BB22" i="8"/>
  <c r="BD22" i="8" s="1"/>
  <c r="AT22" i="8"/>
  <c r="AP22" i="8"/>
  <c r="AN22" i="8"/>
  <c r="AL22" i="8"/>
  <c r="AI22" i="8"/>
  <c r="AD22" i="8"/>
  <c r="AF22" i="8" s="1"/>
  <c r="AJ22" i="8" s="1"/>
  <c r="AC22" i="8"/>
  <c r="T22" i="8"/>
  <c r="BB21" i="8"/>
  <c r="AT21" i="8"/>
  <c r="AP21" i="8"/>
  <c r="AN21" i="8"/>
  <c r="AL21" i="8"/>
  <c r="AI21" i="8"/>
  <c r="AD21" i="8"/>
  <c r="AF21" i="8" s="1"/>
  <c r="AC21" i="8"/>
  <c r="T21" i="8"/>
  <c r="BB20" i="8"/>
  <c r="AQ20" i="8" s="1"/>
  <c r="AT20" i="8"/>
  <c r="AP20" i="8"/>
  <c r="AN20" i="8"/>
  <c r="AL20" i="8"/>
  <c r="AI20" i="8"/>
  <c r="AD20" i="8"/>
  <c r="AF20" i="8" s="1"/>
  <c r="AJ20" i="8" s="1"/>
  <c r="AC20" i="8"/>
  <c r="T20" i="8"/>
  <c r="BB19" i="8"/>
  <c r="AQ19" i="8" s="1"/>
  <c r="AT19" i="8"/>
  <c r="AP19" i="8"/>
  <c r="AN19" i="8"/>
  <c r="AL19" i="8"/>
  <c r="AI19" i="8"/>
  <c r="AD19" i="8"/>
  <c r="AF19" i="8" s="1"/>
  <c r="AC19" i="8"/>
  <c r="T19" i="8"/>
  <c r="BB18" i="8"/>
  <c r="BD18" i="8" s="1"/>
  <c r="AT18" i="8"/>
  <c r="AQ18" i="8"/>
  <c r="AP18" i="8"/>
  <c r="AN18" i="8"/>
  <c r="AL18" i="8"/>
  <c r="AI18" i="8"/>
  <c r="AD18" i="8"/>
  <c r="AF18" i="8" s="1"/>
  <c r="AC18" i="8"/>
  <c r="T18" i="8"/>
  <c r="BB17" i="8"/>
  <c r="BD17" i="8" s="1"/>
  <c r="AT17" i="8"/>
  <c r="AQ17" i="8"/>
  <c r="AP17" i="8"/>
  <c r="AN17" i="8"/>
  <c r="AL17" i="8"/>
  <c r="AI17" i="8"/>
  <c r="AD17" i="8"/>
  <c r="AF17" i="8" s="1"/>
  <c r="AC17" i="8"/>
  <c r="T17" i="8"/>
  <c r="BB16" i="8"/>
  <c r="BD16" i="8" s="1"/>
  <c r="AT16" i="8"/>
  <c r="AP16" i="8"/>
  <c r="AN16" i="8"/>
  <c r="AL16" i="8"/>
  <c r="AI16" i="8"/>
  <c r="AD16" i="8"/>
  <c r="AF16" i="8" s="1"/>
  <c r="AJ16" i="8" s="1"/>
  <c r="AC16" i="8"/>
  <c r="T16" i="8"/>
  <c r="BB15" i="8"/>
  <c r="BD15" i="8" s="1"/>
  <c r="AT15" i="8"/>
  <c r="AP15" i="8"/>
  <c r="AN15" i="8"/>
  <c r="AL15" i="8"/>
  <c r="AI15" i="8"/>
  <c r="AD15" i="8"/>
  <c r="AF15" i="8" s="1"/>
  <c r="AC15" i="8"/>
  <c r="T15" i="8"/>
  <c r="BB14" i="8"/>
  <c r="AT14" i="8"/>
  <c r="AP14" i="8"/>
  <c r="AN14" i="8"/>
  <c r="AL14" i="8"/>
  <c r="AI14" i="8"/>
  <c r="AD14" i="8"/>
  <c r="AF14" i="8" s="1"/>
  <c r="AC14" i="8"/>
  <c r="T14" i="8"/>
  <c r="BB13" i="8"/>
  <c r="AQ13" i="8" s="1"/>
  <c r="AT13" i="8"/>
  <c r="AP13" i="8"/>
  <c r="AN13" i="8"/>
  <c r="AL13" i="8"/>
  <c r="AI13" i="8"/>
  <c r="AD13" i="8"/>
  <c r="AF13" i="8" s="1"/>
  <c r="AC13" i="8"/>
  <c r="T13" i="8"/>
  <c r="BB12" i="8"/>
  <c r="AQ12" i="8" s="1"/>
  <c r="AT12" i="8"/>
  <c r="AP12" i="8"/>
  <c r="AN12" i="8"/>
  <c r="AL12" i="8"/>
  <c r="AI12" i="8"/>
  <c r="AD12" i="8"/>
  <c r="AF12" i="8" s="1"/>
  <c r="AC12" i="8"/>
  <c r="T12" i="8"/>
  <c r="BB11" i="8"/>
  <c r="BD11" i="8" s="1"/>
  <c r="AT11" i="8"/>
  <c r="AQ11" i="8"/>
  <c r="AP11" i="8"/>
  <c r="AN11" i="8"/>
  <c r="AL11" i="8"/>
  <c r="AI11" i="8"/>
  <c r="AD11" i="8"/>
  <c r="AF11" i="8" s="1"/>
  <c r="AC11" i="8"/>
  <c r="T11" i="8"/>
  <c r="BB10" i="8"/>
  <c r="BD10" i="8" s="1"/>
  <c r="AT10" i="8"/>
  <c r="AP10" i="8"/>
  <c r="AN10" i="8"/>
  <c r="AL10" i="8"/>
  <c r="AI10" i="8"/>
  <c r="AD10" i="8"/>
  <c r="AF10" i="8" s="1"/>
  <c r="AC10" i="8"/>
  <c r="T10" i="8"/>
  <c r="BB9" i="8"/>
  <c r="BD9" i="8" s="1"/>
  <c r="AT9" i="8"/>
  <c r="AP9" i="8"/>
  <c r="AN9" i="8"/>
  <c r="AL9" i="8"/>
  <c r="AI9" i="8"/>
  <c r="AD9" i="8"/>
  <c r="AF9" i="8" s="1"/>
  <c r="AC9" i="8"/>
  <c r="T9" i="8"/>
  <c r="BB8" i="8"/>
  <c r="BD8" i="8" s="1"/>
  <c r="AT8" i="8"/>
  <c r="AQ8" i="8"/>
  <c r="AP8" i="8"/>
  <c r="AN8" i="8"/>
  <c r="AL8" i="8"/>
  <c r="AI8" i="8"/>
  <c r="AD8" i="8"/>
  <c r="AF8" i="8" s="1"/>
  <c r="AC8" i="8"/>
  <c r="T8" i="8"/>
  <c r="BB7" i="8"/>
  <c r="AT7" i="8"/>
  <c r="AP7" i="8"/>
  <c r="AN7" i="8"/>
  <c r="AL7" i="8"/>
  <c r="AI7" i="8"/>
  <c r="AD7" i="8"/>
  <c r="AF7" i="8" s="1"/>
  <c r="AC7" i="8"/>
  <c r="T7" i="8"/>
  <c r="BB6" i="8"/>
  <c r="AQ6" i="8" s="1"/>
  <c r="AT6" i="8"/>
  <c r="AP6" i="8"/>
  <c r="AN6" i="8"/>
  <c r="AL6" i="8"/>
  <c r="AI6" i="8"/>
  <c r="AD6" i="8"/>
  <c r="AF6" i="8" s="1"/>
  <c r="AC6" i="8"/>
  <c r="T6" i="8"/>
  <c r="BB5" i="8"/>
  <c r="AQ5" i="8" s="1"/>
  <c r="AT5" i="8"/>
  <c r="AP5" i="8"/>
  <c r="AN5" i="8"/>
  <c r="AC5" i="8"/>
  <c r="AD5" i="8" s="1"/>
  <c r="AF5" i="8" s="1"/>
  <c r="T5" i="8"/>
  <c r="U5" i="8" s="1"/>
  <c r="AI5" i="8" s="1"/>
  <c r="BB4" i="8"/>
  <c r="BD4" i="8" s="1"/>
  <c r="AT4" i="8"/>
  <c r="AP4" i="8"/>
  <c r="AN4" i="8"/>
  <c r="AI4" i="8"/>
  <c r="AC4" i="8"/>
  <c r="AD4" i="8" s="1"/>
  <c r="AF4" i="8" s="1"/>
  <c r="T4" i="8"/>
  <c r="U4" i="8" s="1"/>
  <c r="AQ44" i="8" l="1"/>
  <c r="AJ37" i="8"/>
  <c r="AQ38" i="8"/>
  <c r="AJ40" i="8"/>
  <c r="AJ7" i="8"/>
  <c r="AJ10" i="8"/>
  <c r="AJ13" i="8"/>
  <c r="AJ19" i="8"/>
  <c r="AJ4" i="8"/>
  <c r="AJ36" i="8"/>
  <c r="AQ31" i="8"/>
  <c r="AX31" i="8" s="1"/>
  <c r="AQ37" i="8"/>
  <c r="AX37" i="8" s="1"/>
  <c r="AY37" i="8" s="1"/>
  <c r="AZ37" i="8" s="1"/>
  <c r="AQ43" i="8"/>
  <c r="AX43" i="8" s="1"/>
  <c r="AY43" i="8" s="1"/>
  <c r="AZ43" i="8" s="1"/>
  <c r="AJ27" i="8"/>
  <c r="AY27" i="8" s="1"/>
  <c r="AZ27" i="8" s="1"/>
  <c r="AJ33" i="8"/>
  <c r="AJ39" i="8"/>
  <c r="AJ45" i="8"/>
  <c r="AJ47" i="8"/>
  <c r="AX24" i="8"/>
  <c r="AX33" i="8"/>
  <c r="AX48" i="8"/>
  <c r="AJ5" i="8"/>
  <c r="AQ9" i="8"/>
  <c r="AJ11" i="8"/>
  <c r="AY11" i="8" s="1"/>
  <c r="AZ11" i="8" s="1"/>
  <c r="AJ14" i="8"/>
  <c r="AQ15" i="8"/>
  <c r="AX15" i="8" s="1"/>
  <c r="AJ17" i="8"/>
  <c r="AJ23" i="8"/>
  <c r="AJ29" i="8"/>
  <c r="AQ30" i="8"/>
  <c r="AJ26" i="8"/>
  <c r="AJ32" i="8"/>
  <c r="AJ35" i="8"/>
  <c r="AJ41" i="8"/>
  <c r="AJ44" i="8"/>
  <c r="AJ50" i="8"/>
  <c r="AX11" i="8"/>
  <c r="AQ45" i="8"/>
  <c r="AX45" i="8" s="1"/>
  <c r="AY45" i="8" s="1"/>
  <c r="AZ45" i="8" s="1"/>
  <c r="AQ51" i="8"/>
  <c r="AX51" i="8" s="1"/>
  <c r="AX26" i="8"/>
  <c r="AX5" i="8"/>
  <c r="AX47" i="8"/>
  <c r="AX18" i="8"/>
  <c r="AX27" i="8"/>
  <c r="AQ4" i="8"/>
  <c r="AX4" i="8" s="1"/>
  <c r="AJ6" i="8"/>
  <c r="AJ9" i="8"/>
  <c r="BD26" i="8"/>
  <c r="AJ46" i="8"/>
  <c r="AJ24" i="8"/>
  <c r="AX34" i="8"/>
  <c r="AY34" i="8" s="1"/>
  <c r="AZ34" i="8" s="1"/>
  <c r="AX40" i="8"/>
  <c r="AY40" i="8" s="1"/>
  <c r="AZ40" i="8" s="1"/>
  <c r="AQ25" i="8"/>
  <c r="AX25" i="8" s="1"/>
  <c r="AJ30" i="8"/>
  <c r="BD47" i="8"/>
  <c r="AQ10" i="8"/>
  <c r="AX10" i="8" s="1"/>
  <c r="AY10" i="8" s="1"/>
  <c r="AZ10" i="8" s="1"/>
  <c r="AJ15" i="8"/>
  <c r="AJ25" i="8"/>
  <c r="AQ36" i="8"/>
  <c r="AX36" i="8" s="1"/>
  <c r="AQ53" i="8"/>
  <c r="AX53" i="8" s="1"/>
  <c r="AY53" i="8" s="1"/>
  <c r="AZ53" i="8" s="1"/>
  <c r="AX8" i="8"/>
  <c r="AJ12" i="8"/>
  <c r="AJ28" i="8"/>
  <c r="AQ29" i="8"/>
  <c r="AX29" i="8" s="1"/>
  <c r="AX32" i="8"/>
  <c r="AJ38" i="8"/>
  <c r="BD40" i="8"/>
  <c r="AQ46" i="8"/>
  <c r="AX46" i="8" s="1"/>
  <c r="AX42" i="8"/>
  <c r="AY42" i="8" s="1"/>
  <c r="AZ42" i="8" s="1"/>
  <c r="AX50" i="8"/>
  <c r="AY50" i="8" s="1"/>
  <c r="AZ50" i="8" s="1"/>
  <c r="AQ16" i="8"/>
  <c r="AX16" i="8" s="1"/>
  <c r="AY16" i="8" s="1"/>
  <c r="AZ16" i="8" s="1"/>
  <c r="AJ31" i="8"/>
  <c r="AJ48" i="8"/>
  <c r="AX49" i="8"/>
  <c r="AY49" i="8" s="1"/>
  <c r="AZ49" i="8" s="1"/>
  <c r="AJ51" i="8"/>
  <c r="AJ8" i="8"/>
  <c r="AJ18" i="8"/>
  <c r="AJ21" i="8"/>
  <c r="AQ22" i="8"/>
  <c r="AX22" i="8" s="1"/>
  <c r="AY22" i="8" s="1"/>
  <c r="AZ22" i="8" s="1"/>
  <c r="AX38" i="8"/>
  <c r="AQ39" i="8"/>
  <c r="AX39" i="8" s="1"/>
  <c r="AY39" i="8" s="1"/>
  <c r="AZ39" i="8" s="1"/>
  <c r="AQ52" i="8"/>
  <c r="AX52" i="8" s="1"/>
  <c r="AY52" i="8" s="1"/>
  <c r="AZ52" i="8" s="1"/>
  <c r="BD20" i="8"/>
  <c r="AX6" i="8"/>
  <c r="AX12" i="8"/>
  <c r="AX23" i="8"/>
  <c r="BD41" i="8"/>
  <c r="AX44" i="8"/>
  <c r="AQ14" i="8"/>
  <c r="AX14" i="8" s="1"/>
  <c r="BD14" i="8"/>
  <c r="AX17" i="8"/>
  <c r="BD19" i="8"/>
  <c r="AQ7" i="8"/>
  <c r="AX7" i="8" s="1"/>
  <c r="AY7" i="8" s="1"/>
  <c r="AZ7" i="8" s="1"/>
  <c r="BD7" i="8"/>
  <c r="BD12" i="8"/>
  <c r="BD6" i="8"/>
  <c r="AQ28" i="8"/>
  <c r="AX28" i="8" s="1"/>
  <c r="BD28" i="8"/>
  <c r="BD13" i="8"/>
  <c r="AQ35" i="8"/>
  <c r="AX35" i="8" s="1"/>
  <c r="BD35" i="8"/>
  <c r="AX20" i="8"/>
  <c r="AY20" i="8" s="1"/>
  <c r="AZ20" i="8" s="1"/>
  <c r="BD33" i="8"/>
  <c r="AX41" i="8"/>
  <c r="BD48" i="8"/>
  <c r="AQ21" i="8"/>
  <c r="AX21" i="8" s="1"/>
  <c r="AY21" i="8" s="1"/>
  <c r="AZ21" i="8" s="1"/>
  <c r="BD21" i="8"/>
  <c r="BD34" i="8"/>
  <c r="AX9" i="8"/>
  <c r="BD5" i="8"/>
  <c r="BD27" i="8"/>
  <c r="AX13" i="8"/>
  <c r="AY13" i="8" s="1"/>
  <c r="AZ13" i="8" s="1"/>
  <c r="AX19" i="8"/>
  <c r="AY19" i="8" s="1"/>
  <c r="AZ19" i="8" s="1"/>
  <c r="AX30" i="8"/>
  <c r="BD42" i="8"/>
  <c r="BD49" i="8"/>
  <c r="AY8" i="8" l="1"/>
  <c r="AZ8" i="8" s="1"/>
  <c r="AY33" i="8"/>
  <c r="AZ33" i="8" s="1"/>
  <c r="AY30" i="8"/>
  <c r="AZ30" i="8" s="1"/>
  <c r="AY23" i="8"/>
  <c r="AZ23" i="8" s="1"/>
  <c r="AY36" i="8"/>
  <c r="AZ36" i="8" s="1"/>
  <c r="AY4" i="8"/>
  <c r="AZ4" i="8" s="1"/>
  <c r="AY5" i="8"/>
  <c r="AZ5" i="8" s="1"/>
  <c r="AY32" i="8"/>
  <c r="AZ32" i="8" s="1"/>
  <c r="AY44" i="8"/>
  <c r="AZ44" i="8" s="1"/>
  <c r="AY47" i="8"/>
  <c r="AZ47" i="8" s="1"/>
  <c r="AY35" i="8"/>
  <c r="AZ35" i="8" s="1"/>
  <c r="AY48" i="8"/>
  <c r="AZ48" i="8" s="1"/>
  <c r="AY24" i="8"/>
  <c r="AZ24" i="8" s="1"/>
  <c r="AY51" i="8"/>
  <c r="AZ51" i="8" s="1"/>
  <c r="AY26" i="8"/>
  <c r="AZ26" i="8" s="1"/>
  <c r="AY14" i="8"/>
  <c r="AZ14" i="8" s="1"/>
  <c r="AY29" i="8"/>
  <c r="AZ29" i="8" s="1"/>
  <c r="AY46" i="8"/>
  <c r="AZ46" i="8" s="1"/>
  <c r="AY17" i="8"/>
  <c r="AZ17" i="8" s="1"/>
  <c r="AY41" i="8"/>
  <c r="AZ41" i="8" s="1"/>
  <c r="AY18" i="8"/>
  <c r="AZ18" i="8" s="1"/>
  <c r="AY6" i="8"/>
  <c r="AZ6" i="8" s="1"/>
  <c r="AY9" i="8"/>
  <c r="AZ9" i="8" s="1"/>
  <c r="AY15" i="8"/>
  <c r="AZ15" i="8" s="1"/>
  <c r="AY31" i="8"/>
  <c r="AZ31" i="8" s="1"/>
  <c r="AY28" i="8"/>
  <c r="AZ28" i="8" s="1"/>
  <c r="AY38" i="8"/>
  <c r="AZ38" i="8" s="1"/>
  <c r="AY12" i="8"/>
  <c r="AZ12" i="8" s="1"/>
  <c r="AY25" i="8"/>
  <c r="AZ25" i="8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  <author>tc={8FDF3FCF-5798-44F1-9371-94766804832D}</author>
    <author>tc={87F4C015-0FE5-4191-BBBB-9E83BE39E811}</author>
  </authors>
  <commentList>
    <comment ref="T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3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3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3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3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3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3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3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3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3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  <comment ref="AH4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12/31/2025: Tariff 20%</t>
        </r>
      </text>
    </comment>
    <comment ref="AH5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12/31/2025: Tariff 20%</t>
        </r>
      </text>
    </comment>
  </commentList>
</comments>
</file>

<file path=xl/sharedStrings.xml><?xml version="1.0" encoding="utf-8"?>
<sst xmlns="http://schemas.openxmlformats.org/spreadsheetml/2006/main" count="967" uniqueCount="839">
  <si>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</si>
  <si>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</si>
  <si>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</si>
  <si>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</si>
  <si>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</si>
  <si>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</si>
  <si>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</si>
  <si>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</si>
  <si>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</si>
  <si>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</si>
  <si>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</si>
  <si>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</si>
  <si>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</si>
  <si>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</si>
  <si>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</si>
  <si>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</si>
  <si>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</si>
  <si>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</si>
  <si>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</si>
  <si>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</si>
  <si>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</si>
  <si>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</si>
  <si>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</si>
  <si>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</si>
  <si>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</si>
  <si>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</si>
  <si>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</si>
  <si>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</si>
  <si>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</si>
  <si>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</si>
  <si>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</si>
  <si>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</si>
  <si>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</si>
  <si>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</si>
  <si>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</si>
  <si>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</si>
  <si>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</si>
  <si>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</si>
  <si>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</si>
  <si>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</si>
  <si>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</si>
  <si>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</si>
  <si>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</si>
  <si>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</si>
  <si>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</si>
  <si>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</si>
  <si>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</si>
  <si>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</si>
  <si>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</si>
  <si>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</si>
  <si>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</si>
  <si>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</si>
  <si>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</si>
  <si>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</si>
  <si>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</si>
  <si>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</si>
  <si>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</si>
  <si>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</si>
  <si>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</si>
  <si>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</si>
  <si>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</si>
  <si>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</si>
  <si>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</si>
  <si>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</si>
  <si>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</si>
  <si>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</si>
  <si>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</si>
  <si>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</si>
  <si>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</si>
  <si>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</si>
  <si>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</si>
  <si>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</si>
  <si>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</si>
  <si>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</si>
  <si>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</si>
  <si>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</si>
  <si>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</si>
  <si>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</si>
  <si>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</si>
  <si>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</si>
  <si>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</si>
  <si>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</si>
  <si>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</si>
  <si>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</si>
  <si>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</si>
  <si>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</si>
  <si>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</si>
  <si>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</si>
  <si>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</si>
  <si>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</si>
  <si>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</si>
  <si>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</si>
  <si>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</si>
  <si>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</si>
  <si>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</si>
  <si>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</si>
  <si>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</si>
  <si>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</si>
  <si>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</si>
  <si>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</si>
  <si>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</si>
  <si>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</si>
  <si>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</si>
  <si>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</si>
  <si>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</si>
  <si>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</si>
  <si>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</si>
  <si>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</si>
  <si>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</si>
  <si>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</si>
  <si>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</si>
  <si>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</si>
  <si>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</si>
  <si>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</si>
  <si>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</si>
  <si>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</si>
  <si>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</si>
  <si>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</si>
  <si>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</si>
  <si>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</si>
  <si>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</si>
  <si>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</si>
  <si>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</si>
  <si>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</si>
  <si>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</si>
  <si>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</si>
  <si>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</si>
  <si>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</si>
  <si>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</si>
  <si>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</si>
  <si>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</si>
  <si>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</si>
  <si>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</si>
  <si>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</si>
  <si>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</si>
  <si>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</si>
  <si>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</si>
  <si>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</si>
  <si>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</si>
  <si>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</si>
  <si>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</si>
  <si>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</si>
  <si>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</si>
  <si>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</si>
  <si>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</si>
  <si>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</si>
  <si>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</si>
  <si>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</si>
  <si>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</si>
  <si>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</si>
  <si>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</si>
  <si>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</si>
  <si>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</si>
  <si>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</si>
  <si>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</si>
  <si>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</si>
  <si>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</si>
  <si>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</si>
  <si>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</si>
  <si>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</si>
  <si>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</si>
  <si>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</si>
  <si>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</si>
  <si>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</si>
  <si>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</si>
  <si>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</si>
  <si>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</si>
  <si>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</si>
  <si>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</si>
  <si>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</si>
  <si>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</si>
  <si>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</si>
  <si>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</si>
  <si>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</si>
  <si>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</si>
  <si>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</si>
  <si>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</si>
  <si>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</si>
  <si>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</si>
  <si>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</si>
  <si>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</si>
  <si>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</si>
  <si>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</si>
  <si>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</si>
  <si>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</si>
  <si>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</si>
  <si>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</si>
  <si>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</si>
  <si>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</si>
  <si>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</si>
  <si>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</si>
  <si>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</si>
  <si>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</si>
  <si>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</si>
  <si>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</si>
  <si>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</si>
  <si>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</si>
  <si>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</si>
  <si>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</si>
  <si>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</si>
  <si>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</si>
  <si>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</si>
  <si>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</si>
  <si>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</si>
  <si>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</si>
  <si>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</si>
  <si>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</si>
  <si>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</si>
  <si>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</si>
  <si>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</si>
  <si>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</si>
  <si>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</si>
  <si>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</si>
  <si>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</si>
  <si>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</si>
  <si>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</si>
  <si>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</si>
  <si>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</si>
  <si>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</si>
  <si>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</si>
  <si>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</si>
  <si>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</si>
  <si>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</si>
  <si>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</si>
  <si>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</si>
  <si>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</si>
  <si>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</si>
  <si>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</si>
  <si>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</si>
  <si>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</si>
  <si>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</si>
  <si>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</si>
  <si>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</si>
  <si>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</si>
  <si>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</si>
  <si>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</si>
  <si>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</si>
  <si>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</si>
  <si>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</si>
  <si>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</si>
  <si>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</si>
  <si>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</si>
  <si>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</si>
  <si>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</si>
  <si>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</si>
  <si>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</si>
  <si>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</si>
  <si>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</si>
  <si>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</si>
  <si>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</si>
  <si>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</si>
  <si>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</si>
  <si>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</si>
  <si>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</si>
  <si>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</si>
  <si>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</si>
  <si>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</si>
  <si>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</si>
  <si>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</si>
  <si>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</si>
  <si>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</si>
  <si>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</si>
  <si>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</si>
  <si>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</si>
  <si>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</si>
  <si>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</si>
  <si>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</si>
  <si>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</si>
  <si>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</si>
  <si>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</si>
  <si>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</si>
  <si>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</si>
  <si>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</si>
  <si>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</si>
  <si>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</si>
  <si>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</si>
  <si>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</si>
  <si>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</si>
  <si>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</si>
  <si>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</si>
  <si>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</si>
  <si>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</si>
  <si>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</si>
  <si>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</si>
  <si>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</si>
  <si>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</si>
  <si>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</si>
  <si>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</si>
  <si>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</si>
  <si>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</si>
  <si>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</si>
  <si>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</si>
  <si>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</si>
  <si>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</si>
  <si>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</si>
  <si>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</si>
  <si>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</si>
  <si>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</si>
  <si>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</si>
  <si>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</si>
  <si>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</si>
  <si>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</si>
  <si>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</si>
  <si>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</si>
  <si>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</si>
  <si>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</si>
  <si>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</si>
  <si>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</si>
  <si>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</si>
  <si>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</si>
  <si>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</si>
  <si>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</si>
  <si>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</si>
  <si>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</si>
  <si>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</si>
  <si>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</si>
  <si>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</si>
  <si>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</si>
  <si>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</si>
  <si>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</si>
  <si>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</si>
  <si>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</si>
  <si>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</si>
  <si>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</si>
  <si>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</si>
  <si>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</si>
  <si>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</si>
  <si>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</si>
  <si>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</si>
  <si>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</si>
  <si>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</si>
  <si>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</si>
  <si>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</si>
  <si>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</si>
  <si>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</si>
  <si>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</si>
  <si>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</si>
  <si>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</si>
  <si>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</si>
  <si>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</si>
  <si>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</si>
  <si>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</si>
  <si>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</si>
  <si>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</si>
  <si>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</si>
  <si>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</si>
  <si>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</si>
  <si>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</si>
  <si>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</si>
  <si>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</si>
  <si>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</si>
  <si>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</si>
  <si>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</si>
  <si>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</si>
  <si>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</si>
  <si>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</si>
  <si>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</si>
  <si>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</si>
  <si>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</si>
  <si>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</si>
  <si>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</si>
  <si>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</si>
  <si>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</si>
  <si>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</si>
  <si>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</si>
  <si>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</si>
  <si>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</si>
  <si>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</si>
  <si>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</si>
  <si>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</si>
  <si>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</si>
  <si>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</si>
  <si>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</si>
  <si>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</si>
  <si>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</si>
  <si>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</si>
  <si>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</si>
  <si>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</si>
  <si>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</si>
  <si>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</si>
  <si>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</si>
  <si>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</si>
  <si>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</si>
  <si>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</si>
  <si>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</si>
  <si>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</si>
  <si>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</si>
  <si>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</si>
  <si>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</si>
  <si>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</si>
  <si>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</si>
  <si>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</si>
  <si>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</si>
  <si>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</si>
  <si>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</si>
  <si>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</si>
  <si>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</si>
  <si>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</si>
  <si>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</si>
  <si>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</si>
  <si>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</si>
  <si>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</si>
  <si>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</si>
  <si>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</si>
  <si>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</si>
  <si>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</si>
  <si>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</si>
  <si>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</si>
  <si>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</si>
  <si>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</si>
  <si>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</si>
  <si>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</si>
  <si>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</si>
  <si>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</si>
  <si>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</si>
  <si>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</si>
  <si>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</si>
  <si>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</si>
  <si>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</si>
  <si>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</si>
  <si>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</si>
  <si>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</si>
  <si>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</si>
  <si>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</si>
  <si>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</si>
  <si>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</si>
  <si>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</si>
  <si>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</si>
  <si>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</si>
  <si>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</si>
  <si>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</si>
  <si>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</si>
  <si>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</si>
  <si>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</si>
  <si>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</si>
  <si>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</si>
  <si>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</si>
  <si>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</si>
  <si>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</si>
  <si>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</si>
  <si>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</si>
  <si>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</si>
  <si>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</si>
  <si>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</si>
  <si>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</si>
  <si>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</si>
  <si>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</si>
  <si>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</si>
  <si>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</si>
  <si>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</si>
  <si>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</si>
  <si>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</si>
  <si>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</si>
  <si>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</si>
  <si>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</si>
  <si>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</si>
  <si>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</si>
  <si>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</si>
  <si>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</si>
  <si>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</si>
  <si>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</si>
  <si>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</si>
  <si>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</si>
  <si>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</si>
  <si>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</si>
  <si>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</si>
  <si>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</si>
  <si>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</si>
  <si>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</si>
  <si>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</si>
  <si>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</si>
  <si>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</si>
  <si>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</si>
  <si>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</si>
  <si>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</si>
  <si>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</si>
  <si>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</si>
  <si>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</si>
  <si>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</si>
  <si>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</si>
  <si>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</si>
  <si>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</si>
  <si>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</si>
  <si>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</si>
  <si>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</si>
  <si>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</si>
  <si>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</si>
  <si>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</si>
  <si>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</si>
  <si>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</si>
  <si>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</si>
  <si>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</si>
  <si>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</si>
  <si>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</si>
  <si>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</si>
  <si>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</si>
  <si>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</si>
  <si>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</si>
  <si>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</si>
  <si>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</si>
  <si>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</si>
  <si>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</si>
  <si>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</si>
  <si>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</si>
  <si>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</si>
  <si>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</si>
  <si>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</si>
  <si>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</si>
  <si>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</si>
  <si>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</si>
  <si>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</si>
  <si>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</si>
  <si>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</si>
  <si>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</si>
  <si>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</si>
  <si>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</si>
  <si>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</si>
  <si>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</si>
  <si>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</si>
  <si>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</si>
  <si>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</si>
  <si>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</si>
  <si>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</si>
  <si>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</si>
  <si>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</si>
  <si>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</si>
  <si>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</si>
  <si>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</si>
  <si>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</si>
  <si>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</si>
  <si>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</si>
  <si>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</si>
  <si>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</si>
  <si>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</si>
  <si>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</si>
  <si>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</si>
  <si>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</si>
  <si>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</si>
  <si>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</si>
  <si>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</si>
  <si>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</si>
  <si>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</si>
  <si>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</si>
  <si>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</si>
  <si>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</si>
  <si>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</si>
  <si>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</si>
  <si>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</si>
  <si>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</si>
  <si>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</si>
  <si>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</si>
  <si>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</si>
  <si>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</si>
  <si>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</si>
  <si>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</si>
  <si>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</si>
  <si>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</si>
  <si>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</si>
  <si>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</si>
  <si>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</si>
  <si>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</si>
  <si>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</si>
  <si>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</si>
  <si>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</si>
  <si>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</si>
  <si>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</si>
  <si>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</si>
  <si>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</si>
  <si>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</si>
  <si>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</si>
  <si>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</si>
  <si>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</si>
  <si>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</si>
  <si>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</si>
  <si>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</si>
  <si>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</si>
  <si>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</si>
  <si>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</si>
  <si>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</si>
  <si>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</si>
  <si>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</si>
  <si>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</si>
  <si>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</si>
  <si>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</si>
  <si>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</si>
  <si>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</si>
  <si>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</si>
  <si>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</si>
  <si>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</si>
  <si>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</si>
  <si>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</si>
  <si>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</si>
  <si>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</si>
  <si>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</si>
  <si>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</si>
  <si>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</si>
  <si>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</si>
  <si>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</si>
  <si>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</si>
  <si>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</si>
  <si>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</si>
  <si>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</si>
  <si>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</si>
  <si>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</si>
  <si>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</si>
  <si>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</si>
  <si>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</si>
  <si>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</si>
  <si>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</si>
  <si>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</si>
  <si>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</si>
  <si>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</si>
  <si>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</si>
  <si>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</si>
  <si>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</si>
  <si>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</si>
  <si>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</si>
  <si>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</si>
  <si>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</si>
  <si>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</si>
  <si>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</si>
  <si>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</si>
  <si>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</si>
  <si>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</si>
  <si>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</si>
  <si>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</si>
  <si>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</si>
  <si>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</si>
  <si>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</si>
  <si>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</si>
  <si>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</si>
  <si>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</si>
  <si>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</si>
  <si>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</si>
  <si>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</si>
  <si>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</si>
  <si>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</si>
  <si>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</si>
  <si>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</si>
  <si>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</si>
  <si>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</si>
  <si>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</si>
  <si>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</si>
  <si>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</si>
  <si>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</si>
  <si>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</si>
  <si>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</si>
  <si>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</si>
  <si>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</si>
  <si>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</si>
  <si>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</si>
  <si>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</si>
  <si>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</si>
  <si>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</si>
  <si>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</si>
  <si>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</si>
  <si>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</si>
  <si>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</si>
  <si>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</si>
  <si>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</si>
  <si>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</si>
  <si>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</si>
  <si>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</si>
  <si>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</si>
  <si>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</si>
  <si>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</si>
  <si>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</si>
  <si>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</si>
  <si>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</si>
  <si>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</si>
  <si>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</si>
  <si>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</si>
  <si>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</si>
  <si>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</si>
  <si>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</si>
  <si>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</si>
  <si>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</si>
  <si>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</si>
  <si>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</si>
  <si>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</si>
  <si>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</si>
  <si>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</si>
  <si>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</si>
  <si>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</si>
  <si>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</si>
  <si>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</si>
  <si>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</si>
  <si>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</si>
  <si>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</si>
  <si>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</si>
  <si>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</si>
  <si>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</si>
  <si>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</si>
  <si>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</si>
  <si>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</si>
  <si>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</si>
  <si>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</si>
  <si>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</si>
  <si>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</si>
  <si>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</si>
  <si>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</si>
  <si>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</si>
  <si>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</si>
  <si>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</si>
  <si>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</si>
  <si>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</si>
  <si>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</si>
  <si>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</si>
  <si>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</si>
  <si>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</si>
  <si>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</si>
  <si>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</si>
  <si>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</si>
  <si>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</si>
  <si>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</si>
  <si>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</si>
  <si>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</si>
  <si>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</si>
  <si>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</si>
  <si>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</si>
  <si>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</si>
  <si>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</si>
  <si>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</si>
  <si>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</si>
  <si>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</si>
  <si>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</si>
  <si>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</si>
  <si>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</si>
  <si>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</si>
  <si>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</si>
  <si>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</si>
  <si>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</si>
  <si>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</si>
  <si>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Select from Data</t>
  </si>
  <si>
    <t>Copy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</si>
  <si>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</si>
  <si>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</si>
  <si>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</si>
  <si>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</si>
  <si>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</si>
  <si>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</si>
  <si>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</si>
  <si>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</si>
  <si>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</si>
  <si>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</si>
  <si>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</si>
  <si>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</si>
  <si>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</si>
  <si>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</si>
  <si>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</si>
  <si>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</si>
  <si>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</si>
  <si>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</si>
  <si>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</si>
  <si>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</si>
  <si>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</si>
  <si>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</si>
  <si>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</si>
  <si>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</si>
  <si>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</si>
  <si>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</si>
  <si>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</si>
  <si>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</si>
  <si>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</si>
  <si>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</si>
  <si>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</si>
  <si>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</si>
  <si>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</si>
  <si>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</si>
  <si>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</si>
  <si>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</si>
  <si>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</si>
  <si>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</si>
  <si>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</si>
  <si>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</si>
  <si>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</si>
  <si>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</si>
  <si>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</si>
  <si>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</si>
  <si>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</si>
  <si>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</si>
  <si>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</si>
  <si>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</si>
  <si>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</si>
  <si>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</si>
  <si>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</si>
  <si>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</si>
  <si>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</si>
  <si>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</si>
  <si>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free text</t>
  </si>
  <si>
    <t xml:space="preserve">                                                                                  2025 BASI BLK JLA Ecomm Commitment Sheet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</si>
  <si>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</si>
  <si>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</si>
  <si>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</si>
  <si>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</si>
  <si>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</si>
  <si>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</si>
  <si>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</si>
  <si>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</si>
  <si>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</si>
  <si>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</si>
  <si>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</si>
  <si>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</si>
  <si>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</si>
  <si>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</si>
  <si>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</si>
  <si>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</si>
  <si>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</si>
  <si>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</si>
  <si>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</si>
  <si>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</si>
  <si>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</si>
  <si>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</si>
  <si>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</si>
  <si>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</si>
  <si>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</si>
  <si>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JLA FOB CA/GA Price Quote (Value)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</si>
  <si>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</si>
  <si>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</si>
  <si>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</si>
  <si>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</si>
  <si>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</si>
  <si>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</si>
  <si>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</si>
  <si>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Material-Short</t>
  </si>
  <si>
    <t>ZPP (POE Shipments)</t>
  </si>
  <si>
    <t>Compressed/Knocked Down</t>
  </si>
  <si>
    <t>Ship To Location 1</t>
  </si>
  <si>
    <t>Ship To Location 2</t>
  </si>
  <si>
    <t>Customer Specific Attributes</t>
  </si>
  <si>
    <t>"Yes" for MKPL items</t>
  </si>
  <si>
    <t>Jasmine</t>
  </si>
  <si>
    <t>Corded Fur to Velvet Comforter Set</t>
  </si>
  <si>
    <t>100%polyester 470gsm 2.75" Cord fur solid,190gsm solid velvet back, knife edge, 100gsm 6D fiber fill, jump tack.</t>
  </si>
  <si>
    <t>Full/Queen: 90"x90"+20x26"(2)</t>
  </si>
  <si>
    <t>King: 104"x90"+20x36"(2)</t>
  </si>
  <si>
    <t>Mocha</t>
  </si>
  <si>
    <t>9404.40.9022</t>
  </si>
  <si>
    <t>comforter: outershell of 100%polyester. Filling 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</si>
</sst>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0" formatCode="[$¥-478]#,##0.00"/>
    <numFmt numFmtId="179" formatCode="0.0"/>
    <numFmt numFmtId="180" formatCode="0.000"/>
    <numFmt numFmtId="0" formatCode="_ [$¥-804]* #,##0.00_ ;_ [$¥-804]* \-#,##0.00_ ;_ [$¥-804]* &quot;-&quot;??_ ;_ @_ "/>
  </numFmts>
  <fonts count="2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8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3">
    <xf numFmtId="0" fontId="0" fillId="0" borderId="0" xfId="0"/>
    <xf numFmtId="9" fontId="0" fillId="0" borderId="0" xfId="0" applyNumberFormat="1"/>
    <xf numFmtId="0" fontId="6" fillId="0" borderId="0" xfId="0" applyFont="1"/>
    <xf numFmtId="0" fontId="2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7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3" borderId="1" xfId="2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20" fillId="0" borderId="0" xfId="0" applyFont="1"/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7" fontId="23" fillId="5" borderId="1" xfId="1" applyNumberFormat="1" applyFont="1" applyFill="1" applyBorder="1" applyAlignment="1">
      <alignment wrapText="1"/>
    </xf>
    <xf numFmtId="177" fontId="1" fillId="10" borderId="4" xfId="0" applyNumberFormat="1" applyFont="1" applyFill="1" applyBorder="1" applyAlignment="1">
      <alignment horizontal="center" wrapText="1"/>
    </xf>
    <xf numFmtId="177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23" fillId="8" borderId="1" xfId="1" applyNumberFormat="1" applyFont="1" applyFill="1" applyBorder="1" applyAlignment="1">
      <alignment wrapText="1"/>
    </xf>
    <xf numFmtId="10" fontId="23" fillId="8" borderId="1" xfId="1" applyNumberFormat="1" applyFont="1" applyFill="1" applyBorder="1" applyAlignment="1">
      <alignment wrapText="1"/>
    </xf>
    <xf numFmtId="0" fontId="24" fillId="8" borderId="1" xfId="0" applyFont="1" applyFill="1" applyBorder="1" applyAlignment="1">
      <alignment horizontal="center" wrapText="1"/>
    </xf>
    <xf numFmtId="177" fontId="1" fillId="8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2" fillId="0" borderId="0" xfId="0" applyFont="1"/>
    <xf numFmtId="177" fontId="2" fillId="0" borderId="0" xfId="0" applyNumberFormat="1" applyFont="1"/>
    <xf numFmtId="0" fontId="0" fillId="2" borderId="1" xfId="0" applyFill="1" applyBorder="1" applyAlignment="1">
      <alignment vertical="center" wrapText="1"/>
    </xf>
    <xf numFmtId="0" fontId="22" fillId="0" borderId="0" xfId="4" applyFont="1"/>
    <xf numFmtId="0" fontId="1" fillId="9" borderId="1" xfId="4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0" fillId="0" borderId="0" xfId="4" applyFont="1"/>
    <xf numFmtId="0" fontId="13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9" borderId="1" xfId="0" applyFill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</cellXfs>
  <cellStyles count="7">
    <cellStyle name="Currency 2" xfId="5"/>
    <cellStyle name="Normal 2" xfId="4"/>
    <cellStyle name="Normal 2 18 2" xfId="1"/>
    <cellStyle name="Percent 2" xfId="6"/>
    <cellStyle name="Style 1" xfId="3"/>
    <cellStyle name="常规" xfId="0" builtinId="0"/>
    <cellStyle name="样式 1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142875</xdr:rowOff>
    </xdr:from>
    <xdr:to>
      <xdr:col>1</xdr:col>
      <xdr:colOff>685800</xdr:colOff>
      <xdr:row>3</xdr:row>
      <xdr:rowOff>523875</xdr:rowOff>
    </xdr:to>
    <xdr:pic>
      <xdr:nvPicPr>
        <xdr:cNvPr id="2" name="图片 16">
          <a:extLst>
            <a:ext uri="{FF2B5EF4-FFF2-40B4-BE49-F238E27FC236}">
              <a16:creationId xmlns:a16="http://schemas.microsoft.com/office/drawing/2014/main" xmlns="" id="{15AC84D4-4BA8-4F85-81C0-37574E357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70497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ine Zhou" id="{4FDF1363-07DE-4269-AABF-2411A63FAD46}" userId="S::pauline.zhou@jlahome.com::5c47e841-2295-4e7d-85e0-43f0e5b68e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" dT="2025-12-31T22:28:56.47" personId="{4FDF1363-07DE-4269-AABF-2411A63FAD46}" id="{8FDF3FCF-5798-44F1-9371-94766804832D}">
    <text>12/31/2025: Tariff 20%</text>
  </threadedComment>
  <threadedComment ref="AH5" dT="2025-12-31T22:29:01.37" personId="{4FDF1363-07DE-4269-AABF-2411A63FAD46}" id="{87F4C015-0FE5-4191-BBBB-9E83BE39E811}">
    <text>12/31/2025: Tariff 20%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tabSelected="1" workbookViewId="0">
      <selection activeCell="H6" sqref="H6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790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177</v>
      </c>
      <c r="C3" s="47" t="s">
        <v>22</v>
      </c>
      <c r="D3" s="107" t="str">
        <f>_xlfn.TEXTJOIN(" ",TRUE,B5,D5,D6,B6,D4,D7)</f>
        <v>JLA Home Madison Park Jasmine COMFORTER (SET)</v>
      </c>
      <c r="E3" s="59" t="s">
        <v>23</v>
      </c>
      <c r="F3" s="50" t="s">
        <v>37</v>
      </c>
      <c r="G3" s="59" t="s">
        <v>24</v>
      </c>
      <c r="H3" s="50" t="s">
        <v>249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100</v>
      </c>
      <c r="C4" s="48" t="s">
        <v>33</v>
      </c>
      <c r="D4" s="11" t="s">
        <v>831</v>
      </c>
      <c r="E4" s="41" t="s">
        <v>34</v>
      </c>
      <c r="F4" s="12" t="s">
        <v>2</v>
      </c>
      <c r="G4" s="41" t="s">
        <v>35</v>
      </c>
      <c r="H4" s="12" t="s">
        <v>251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17" t="s">
        <v>41</v>
      </c>
      <c r="B5" s="11" t="s">
        <v>100</v>
      </c>
      <c r="C5" s="17" t="s">
        <v>42</v>
      </c>
      <c r="D5" s="11"/>
      <c r="E5" s="41" t="s">
        <v>827</v>
      </c>
      <c r="F5" s="12" t="s">
        <v>580</v>
      </c>
      <c r="G5" s="41" t="s">
        <v>43</v>
      </c>
      <c r="H5" s="12" t="s">
        <v>151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3</v>
      </c>
      <c r="B6" s="11" t="s">
        <v>425</v>
      </c>
      <c r="C6" s="17" t="s">
        <v>44</v>
      </c>
      <c r="D6" s="11"/>
      <c r="E6" s="41" t="s">
        <v>828</v>
      </c>
      <c r="F6" s="12"/>
      <c r="G6" s="41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0" t="s">
        <v>20</v>
      </c>
      <c r="B7" s="11"/>
      <c r="C7" s="45" t="s">
        <v>50</v>
      </c>
      <c r="D7" s="12" t="s">
        <v>294</v>
      </c>
      <c r="E7" s="41" t="s">
        <v>45</v>
      </c>
      <c r="F7" s="12" t="s">
        <v>130</v>
      </c>
      <c r="G7" s="41" t="s">
        <v>52</v>
      </c>
      <c r="H7" s="12" t="s">
        <v>617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61</v>
      </c>
      <c r="B8" s="11"/>
      <c r="C8" s="40" t="s">
        <v>62</v>
      </c>
      <c r="D8" s="11" t="s">
        <v>63</v>
      </c>
      <c r="E8" s="41" t="s">
        <v>51</v>
      </c>
      <c r="F8" s="12" t="s">
        <v>586</v>
      </c>
      <c r="G8" s="40" t="s">
        <v>79</v>
      </c>
      <c r="H8" s="11" t="s">
        <v>0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697</v>
      </c>
      <c r="B9" s="35"/>
      <c r="C9" s="40" t="s">
        <v>64</v>
      </c>
      <c r="D9" s="11"/>
      <c r="E9" s="40" t="s">
        <v>700</v>
      </c>
      <c r="F9" s="11" t="s">
        <v>706</v>
      </c>
    </row>
    <row r="10" spans="1:224">
      <c r="C10" s="40" t="s">
        <v>65</v>
      </c>
      <c r="D10" s="11"/>
      <c r="E10" s="40" t="s">
        <v>698</v>
      </c>
      <c r="F10" s="35" t="s">
        <v>59</v>
      </c>
    </row>
    <row r="11" spans="1:224">
      <c r="C11" s="40" t="s">
        <v>66</v>
      </c>
      <c r="D11" s="35"/>
      <c r="E11" s="63" t="s">
        <v>699</v>
      </c>
      <c r="F11" s="35" t="s">
        <v>794</v>
      </c>
    </row>
    <row r="14" spans="1:224">
      <c r="A14" t="s">
        <v>697</v>
      </c>
      <c r="D14" s="113"/>
    </row>
    <row r="15" spans="1:224">
      <c r="A15" s="3" t="s">
        <v>819</v>
      </c>
    </row>
    <row r="16" spans="1:224">
      <c r="A16" s="3" t="s">
        <v>820</v>
      </c>
    </row>
    <row r="17" spans="1:1">
      <c r="A17" t="s">
        <v>821</v>
      </c>
    </row>
    <row r="18" spans="1:1">
      <c r="A18" s="3" t="s">
        <v>822</v>
      </c>
    </row>
    <row r="19" spans="1:1">
      <c r="A19" s="3" t="s">
        <v>823</v>
      </c>
    </row>
  </sheetData>
  <protectedRanges>
    <protectedRange password="F78C" sqref="HB4:HC8 HH4:HH8 HD6:HG8 GT6:GZ8" name="区域1_1"/>
  </protectedRanges>
  <phoneticPr fontId="25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ValueSelection!$E$2:$E$29</xm:f>
          </x14:formula1>
          <xm:sqref>B7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Data!$K$2:$K$3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F5:F6</xm:sqref>
        </x14:dataValidation>
        <x14:dataValidation type="list" allowBlank="1" showInputMessage="1" showErrorMessage="1">
          <x14:formula1>
            <xm:f>Data!$I$2:$I$5</xm:f>
          </x14:formula1>
          <xm:sqref>F7</xm:sqref>
        </x14:dataValidation>
        <x14:dataValidation type="list" allowBlank="1" showInputMessage="1" showErrorMessage="1">
          <x14:formula1>
            <xm:f>ValueSelection!$H$2:$H$12</xm:f>
          </x14:formula1>
          <xm:sqref>F8</xm:sqref>
        </x14:dataValidation>
        <x14:dataValidation type="list" allowBlank="1" showInputMessage="1" showErrorMessage="1">
          <x14:formula1>
            <xm:f>Data!$M$2:$M$5</xm:f>
          </x14:formula1>
          <xm:sqref>H3</xm:sqref>
        </x14:dataValidation>
        <x14:dataValidation type="list" allowBlank="1" showInputMessage="1" showErrorMessage="1">
          <x14:formula1>
            <xm:f>Data!$O$2:$O$3</xm:f>
          </x14:formula1>
          <xm:sqref>H5</xm:sqref>
        </x14:dataValidation>
        <x14:dataValidation type="list" allowBlank="1" showInputMessage="1" showErrorMessage="1">
          <x14:formula1>
            <xm:f>Data!$P$2:$P$3</xm:f>
          </x14:formula1>
          <xm:sqref>H6</xm:sqref>
        </x14:dataValidation>
        <x14:dataValidation type="list" allowBlank="1" showInputMessage="1" showErrorMessage="1">
          <x14:formula1>
            <xm:f>ValueSelection!$K$2:$K$57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B6</xm:sqref>
        </x14:dataValidation>
        <x14:dataValidation type="list" allowBlank="1" showInputMessage="1" showErrorMessage="1">
          <x14:formula1>
            <xm:f>ValueSelection!$I$2:$I$8</xm:f>
          </x14:formula1>
          <xm:sqref>F9</xm:sqref>
        </x14:dataValidation>
        <x14:dataValidation type="list" allowBlank="1" showInputMessage="1" showErrorMessage="1">
          <x14:formula1>
            <xm:f>ValueSelection!$J$2:$J$11</xm:f>
          </x14:formula1>
          <xm:sqref>F10</xm:sqref>
        </x14:dataValidation>
        <x14:dataValidation type="list" allowBlank="1" showInputMessage="1" showErrorMessage="1">
          <x14:formula1>
            <xm:f>Data!$L$2:$L$9</xm:f>
          </x14:formula1>
          <xm:sqref>F11</xm:sqref>
        </x14:dataValidation>
        <x14:dataValidation type="list" allowBlank="1" showInputMessage="1" showErrorMessage="1">
          <x14:formula1>
            <xm:f>ValueSelection!$C$2:$C$71</xm:f>
          </x14:formula1>
          <xm:sqref>B5</xm:sqref>
        </x14:dataValidation>
        <x14:dataValidation type="list" allowBlank="1" showInputMessage="1" showErrorMessage="1">
          <x14:formula1>
            <xm:f>ValueSelection!$B$2:$B$71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workbookViewId="0">
      <selection activeCell="K17" sqref="A17:K22"/>
    </sheetView>
  </sheetViews>
  <sheetFormatPr defaultColWidth="9.140625" defaultRowHeight="15"/>
  <cols>
    <col min="1" max="1" width="10.140625" style="66" customWidth="1"/>
    <col min="2" max="2" width="11.5703125" style="67" customWidth="1"/>
    <col min="3" max="3" width="8.42578125" style="67" customWidth="1"/>
    <col min="4" max="4" width="9.28515625" style="67" customWidth="1"/>
    <col min="5" max="5" width="12.140625" style="67" customWidth="1"/>
    <col min="6" max="6" width="13.28515625" style="67" customWidth="1"/>
    <col min="7" max="7" width="9.140625" style="67" customWidth="1"/>
    <col min="8" max="8" width="24" style="67" bestFit="1" customWidth="1"/>
    <col min="9" max="9" width="19.85546875" style="67" customWidth="1"/>
    <col min="10" max="10" width="35.140625" style="67" customWidth="1"/>
    <col min="11" max="11" width="24" style="120" customWidth="1"/>
    <col min="12" max="12" width="23.28515625" style="67" bestFit="1" customWidth="1"/>
    <col min="13" max="13" width="8" style="67" customWidth="1"/>
    <col min="14" max="14" width="6.85546875" style="67" customWidth="1"/>
    <col min="15" max="15" width="8.85546875" style="67" customWidth="1"/>
    <col min="16" max="16" width="12.28515625" style="67" customWidth="1"/>
    <col min="17" max="17" width="8.85546875" style="67" customWidth="1"/>
    <col min="18" max="18" width="11.140625" style="70" customWidth="1"/>
    <col min="19" max="19" width="9.85546875" style="71" customWidth="1"/>
    <col min="20" max="20" width="12" style="72" customWidth="1"/>
    <col min="21" max="21" width="11.140625" style="72" customWidth="1"/>
    <col min="22" max="22" width="8.140625" style="72" customWidth="1"/>
    <col min="23" max="23" width="9.42578125" style="67" customWidth="1"/>
    <col min="24" max="24" width="11" style="114" customWidth="1"/>
    <col min="25" max="25" width="13.140625" style="114" customWidth="1"/>
    <col min="26" max="26" width="11.140625" style="114" customWidth="1"/>
    <col min="27" max="27" width="12.85546875" style="71" customWidth="1"/>
    <col min="28" max="28" width="9.42578125" style="73" customWidth="1"/>
    <col min="29" max="29" width="13" style="117" customWidth="1"/>
    <col min="30" max="30" width="14.140625" style="73" customWidth="1"/>
    <col min="31" max="31" width="13.85546875" style="67" customWidth="1"/>
    <col min="32" max="32" width="13.85546875" style="72" customWidth="1"/>
    <col min="33" max="33" width="12.140625" style="67" bestFit="1" customWidth="1"/>
    <col min="34" max="34" width="8.42578125" style="74" customWidth="1"/>
    <col min="35" max="35" width="12.42578125" style="72" customWidth="1"/>
    <col min="36" max="36" width="8.85546875" style="72" customWidth="1"/>
    <col min="37" max="37" width="7.85546875" style="74" customWidth="1"/>
    <col min="38" max="38" width="5.85546875" style="72" customWidth="1"/>
    <col min="39" max="39" width="12.5703125" style="74" customWidth="1"/>
    <col min="40" max="40" width="8.5703125" style="72" customWidth="1"/>
    <col min="41" max="41" width="11.5703125" style="74" customWidth="1"/>
    <col min="42" max="43" width="10.85546875" style="72" customWidth="1"/>
    <col min="44" max="44" width="8.42578125" style="67" customWidth="1"/>
    <col min="45" max="45" width="9.5703125" style="74" customWidth="1"/>
    <col min="46" max="46" width="10" style="72" customWidth="1"/>
    <col min="47" max="47" width="9.5703125" style="72" customWidth="1"/>
    <col min="48" max="48" width="11.85546875" style="74" customWidth="1"/>
    <col min="49" max="49" width="11.140625" style="74" customWidth="1"/>
    <col min="50" max="50" width="11.42578125" style="72" customWidth="1"/>
    <col min="51" max="51" width="11.5703125" style="72" customWidth="1"/>
    <col min="52" max="52" width="8.7109375" style="72" customWidth="1"/>
    <col min="53" max="53" width="12.140625" style="74" customWidth="1"/>
    <col min="54" max="54" width="12.140625" style="73" customWidth="1"/>
    <col min="55" max="55" width="9.5703125" style="67" customWidth="1"/>
    <col min="56" max="56" width="9.140625" style="67" customWidth="1"/>
    <col min="57" max="16384" width="9.140625" style="67"/>
  </cols>
  <sheetData>
    <row r="1" spans="1:57">
      <c r="D1" s="105" t="s">
        <v>733</v>
      </c>
      <c r="E1" s="105"/>
      <c r="F1" s="68"/>
      <c r="G1" s="69"/>
      <c r="I1" s="112" t="s">
        <v>818</v>
      </c>
      <c r="U1" s="106" t="s">
        <v>734</v>
      </c>
      <c r="W1" s="69"/>
      <c r="AR1" s="69" t="s">
        <v>789</v>
      </c>
      <c r="AU1" s="69" t="s">
        <v>789</v>
      </c>
    </row>
    <row r="2" spans="1:57" ht="30">
      <c r="F2" s="108" t="s">
        <v>812</v>
      </c>
      <c r="H2" s="108" t="s">
        <v>812</v>
      </c>
      <c r="I2" s="108" t="s">
        <v>812</v>
      </c>
      <c r="J2" s="108" t="s">
        <v>812</v>
      </c>
      <c r="K2" s="108" t="s">
        <v>812</v>
      </c>
      <c r="L2" s="108" t="s">
        <v>812</v>
      </c>
      <c r="M2" s="108" t="s">
        <v>812</v>
      </c>
      <c r="P2" s="120" t="s">
        <v>830</v>
      </c>
      <c r="Q2" s="108" t="s">
        <v>812</v>
      </c>
      <c r="R2" s="125" t="s">
        <v>735</v>
      </c>
      <c r="S2" s="125"/>
      <c r="T2" s="125"/>
      <c r="U2" s="125"/>
      <c r="V2" s="125"/>
      <c r="W2" s="126" t="s">
        <v>736</v>
      </c>
      <c r="X2" s="126"/>
      <c r="Y2" s="126"/>
      <c r="Z2" s="126"/>
      <c r="AA2" s="126"/>
      <c r="AB2" s="126"/>
      <c r="AC2" s="126"/>
      <c r="AD2" s="126"/>
      <c r="AE2" s="126"/>
      <c r="AF2" s="127"/>
      <c r="AG2" s="128" t="s">
        <v>737</v>
      </c>
      <c r="AH2" s="128"/>
      <c r="AI2" s="128"/>
      <c r="AK2" s="129" t="s">
        <v>738</v>
      </c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1"/>
      <c r="AY2" s="132" t="s">
        <v>739</v>
      </c>
      <c r="AZ2" s="132"/>
      <c r="BA2" s="132"/>
      <c r="BB2" s="132"/>
      <c r="BC2" s="132"/>
      <c r="BD2" s="132"/>
      <c r="BE2" s="73"/>
    </row>
    <row r="3" spans="1:57" ht="63.6" customHeight="1">
      <c r="A3" s="75" t="s">
        <v>740</v>
      </c>
      <c r="B3" s="75" t="s">
        <v>741</v>
      </c>
      <c r="C3" s="110" t="s">
        <v>742</v>
      </c>
      <c r="D3" s="111" t="s">
        <v>3</v>
      </c>
      <c r="E3" s="111" t="s">
        <v>20</v>
      </c>
      <c r="F3" s="77" t="s">
        <v>788</v>
      </c>
      <c r="G3" s="110" t="s">
        <v>743</v>
      </c>
      <c r="H3" s="76" t="s">
        <v>744</v>
      </c>
      <c r="I3" s="109" t="s">
        <v>813</v>
      </c>
      <c r="J3" s="76" t="s">
        <v>745</v>
      </c>
      <c r="K3" s="109" t="s">
        <v>824</v>
      </c>
      <c r="L3" s="76" t="s">
        <v>746</v>
      </c>
      <c r="M3" s="76" t="s">
        <v>747</v>
      </c>
      <c r="N3" s="110" t="s">
        <v>748</v>
      </c>
      <c r="O3" s="110" t="s">
        <v>749</v>
      </c>
      <c r="P3" s="110" t="s">
        <v>829</v>
      </c>
      <c r="Q3" s="109" t="s">
        <v>814</v>
      </c>
      <c r="R3" s="78" t="s">
        <v>750</v>
      </c>
      <c r="S3" s="79" t="s">
        <v>751</v>
      </c>
      <c r="T3" s="80" t="s">
        <v>752</v>
      </c>
      <c r="U3" s="81" t="s">
        <v>753</v>
      </c>
      <c r="V3" s="82" t="s">
        <v>754</v>
      </c>
      <c r="W3" s="83" t="s">
        <v>4</v>
      </c>
      <c r="X3" s="115" t="s">
        <v>755</v>
      </c>
      <c r="Y3" s="115" t="s">
        <v>756</v>
      </c>
      <c r="Z3" s="115" t="s">
        <v>757</v>
      </c>
      <c r="AA3" s="84" t="s">
        <v>758</v>
      </c>
      <c r="AB3" s="85" t="s">
        <v>759</v>
      </c>
      <c r="AC3" s="118" t="s">
        <v>760</v>
      </c>
      <c r="AD3" s="86" t="s">
        <v>761</v>
      </c>
      <c r="AE3" s="75" t="s">
        <v>762</v>
      </c>
      <c r="AF3" s="87" t="s">
        <v>763</v>
      </c>
      <c r="AG3" s="75" t="s">
        <v>764</v>
      </c>
      <c r="AH3" s="88" t="s">
        <v>765</v>
      </c>
      <c r="AI3" s="87" t="s">
        <v>766</v>
      </c>
      <c r="AJ3" s="87" t="s">
        <v>767</v>
      </c>
      <c r="AK3" s="88" t="s">
        <v>768</v>
      </c>
      <c r="AL3" s="87" t="s">
        <v>769</v>
      </c>
      <c r="AM3" s="88" t="s">
        <v>770</v>
      </c>
      <c r="AN3" s="87" t="s">
        <v>771</v>
      </c>
      <c r="AO3" s="88" t="s">
        <v>772</v>
      </c>
      <c r="AP3" s="87" t="s">
        <v>773</v>
      </c>
      <c r="AQ3" s="87" t="s">
        <v>774</v>
      </c>
      <c r="AR3" s="83" t="s">
        <v>775</v>
      </c>
      <c r="AS3" s="88" t="s">
        <v>776</v>
      </c>
      <c r="AT3" s="87" t="s">
        <v>777</v>
      </c>
      <c r="AU3" s="83" t="s">
        <v>778</v>
      </c>
      <c r="AV3" s="88" t="s">
        <v>779</v>
      </c>
      <c r="AW3" s="87" t="s">
        <v>780</v>
      </c>
      <c r="AX3" s="87" t="s">
        <v>781</v>
      </c>
      <c r="AY3" s="89" t="s">
        <v>782</v>
      </c>
      <c r="AZ3" s="90" t="s">
        <v>783</v>
      </c>
      <c r="BA3" s="91" t="s">
        <v>816</v>
      </c>
      <c r="BB3" s="90" t="s">
        <v>784</v>
      </c>
      <c r="BC3" s="92" t="s">
        <v>785</v>
      </c>
      <c r="BD3" s="90" t="s">
        <v>786</v>
      </c>
      <c r="BE3" s="85" t="s">
        <v>787</v>
      </c>
    </row>
    <row r="4" spans="1:57" ht="45">
      <c r="A4" s="93">
        <v>1</v>
      </c>
      <c r="B4" s="46"/>
      <c r="C4" s="46"/>
      <c r="D4" s="46" t="s">
        <v>425</v>
      </c>
      <c r="E4" s="46"/>
      <c r="F4" s="46" t="s">
        <v>294</v>
      </c>
      <c r="G4" s="46" t="s">
        <v>831</v>
      </c>
      <c r="H4" s="46" t="s">
        <v>832</v>
      </c>
      <c r="I4" s="46" t="s">
        <v>832</v>
      </c>
      <c r="J4" s="46" t="s">
        <v>833</v>
      </c>
      <c r="K4" s="121" t="s">
        <v>838</v>
      </c>
      <c r="L4" s="46" t="s">
        <v>834</v>
      </c>
      <c r="M4" s="46" t="s">
        <v>836</v>
      </c>
      <c r="N4" s="122"/>
      <c r="O4" s="122"/>
      <c r="P4" s="122"/>
      <c r="Q4" s="46" t="s">
        <v>800</v>
      </c>
      <c r="R4" s="94">
        <v>158.1</v>
      </c>
      <c r="S4" s="95">
        <v>7.95</v>
      </c>
      <c r="T4" s="96">
        <f>IF(ISERROR(R4/S4),"",R4/S4)</f>
        <v>19.89</v>
      </c>
      <c r="U4" s="97">
        <f>T4</f>
        <v>19.89</v>
      </c>
      <c r="V4" s="124">
        <v>155</v>
      </c>
      <c r="W4" s="46" t="s">
        <v>153</v>
      </c>
      <c r="X4" s="116">
        <v>54</v>
      </c>
      <c r="Y4" s="116">
        <v>32</v>
      </c>
      <c r="Z4" s="116">
        <v>29</v>
      </c>
      <c r="AA4" s="95">
        <v>5.6</v>
      </c>
      <c r="AB4" s="99">
        <v>1</v>
      </c>
      <c r="AC4" s="119">
        <f>IF(X4="","",X4*Y4*Z4/1000000)</f>
        <v>0.05</v>
      </c>
      <c r="AD4" s="100">
        <f>IF(AB4="","",65/AC4*AB4)</f>
        <v>1300</v>
      </c>
      <c r="AE4" s="122">
        <v>3700</v>
      </c>
      <c r="AF4" s="101">
        <f>IF(ISERROR(AE4/AD4),"",AE4/AD4)</f>
        <v>2.85</v>
      </c>
      <c r="AG4" s="46" t="s">
        <v>837</v>
      </c>
      <c r="AH4" s="123">
        <f>12.8%+20%</f>
        <v>0.32800000000000001</v>
      </c>
      <c r="AI4" s="101">
        <f>IF(ISERROR(U4*AH4),"",U4*AH4)</f>
        <v>6.52</v>
      </c>
      <c r="AJ4" s="101">
        <f>IF(ISERROR(U4+AF4+AI4),"",U4+AF4+AI4)</f>
        <v>29.26</v>
      </c>
      <c r="AK4" s="102">
        <v>0.05</v>
      </c>
      <c r="AL4" s="101">
        <f t="shared" ref="AL4:AL53" si="0">IF(ISERROR(BA4*AK4),"",BA4*AK4)</f>
        <v>2.38</v>
      </c>
      <c r="AM4" s="102">
        <v>0.08</v>
      </c>
      <c r="AN4" s="101">
        <f t="shared" ref="AN4:AN53" si="1">IF(ISERROR(BA4*AM4),"",BA4*AM4)</f>
        <v>3.81</v>
      </c>
      <c r="AO4" s="102">
        <v>0.1</v>
      </c>
      <c r="AP4" s="101">
        <f t="shared" ref="AP4:AP53" si="2">IF(ISERROR(BA4*AO4),"",BA4*AO4)</f>
        <v>4.76</v>
      </c>
      <c r="AQ4" s="101">
        <f>IF((BB4-BA4)&lt;2.5,2.5-(BB4-BA4),0)</f>
        <v>0.12</v>
      </c>
      <c r="AR4" s="46"/>
      <c r="AS4" s="102"/>
      <c r="AT4" s="101">
        <f t="shared" ref="AT4:AT53" si="3">IF(ISERROR(BA4*AS4),"",BA4*AS4)</f>
        <v>0</v>
      </c>
      <c r="AU4" s="46"/>
      <c r="AV4" s="102"/>
      <c r="AW4" s="101">
        <f>IF(ISERROR(BA4*AV4),"",BA4*AV4)</f>
        <v>0</v>
      </c>
      <c r="AX4" s="101">
        <f>IF(ISERROR(AL4+AN4+AP4+AQ4+AT4+AW4),"",AL4+AN4+AP4+AQ4+AT4+AW4)</f>
        <v>11.07</v>
      </c>
      <c r="AY4" s="101">
        <f t="shared" ref="AY4:AY53" si="4">IF(ISERROR(AJ4+AX4),"",AJ4+AX4)</f>
        <v>40.33</v>
      </c>
      <c r="AZ4" s="103">
        <f>IF(ISERROR((BA4-AY4)/BA4),"",(BA4-AY4)/BA4)</f>
        <v>0.15290000000000001</v>
      </c>
      <c r="BA4" s="98">
        <v>47.61</v>
      </c>
      <c r="BB4" s="101">
        <f>IF(ISERROR(BA4*1.05),"",BA4*1.05)</f>
        <v>49.99</v>
      </c>
      <c r="BC4" s="98">
        <v>99.99</v>
      </c>
      <c r="BD4" s="103">
        <f>IF(ISERROR((BC4-BB4)/BC4),"",(BC4-BB4)/BC4)</f>
        <v>0.50009999999999999</v>
      </c>
      <c r="BE4" s="104"/>
    </row>
    <row r="5" spans="1:57" ht="45">
      <c r="A5" s="93">
        <v>2</v>
      </c>
      <c r="B5" s="46"/>
      <c r="C5" s="46"/>
      <c r="D5" s="46" t="s">
        <v>425</v>
      </c>
      <c r="E5" s="46"/>
      <c r="F5" s="46" t="s">
        <v>294</v>
      </c>
      <c r="G5" s="46" t="s">
        <v>831</v>
      </c>
      <c r="H5" s="46" t="s">
        <v>832</v>
      </c>
      <c r="I5" s="46" t="s">
        <v>832</v>
      </c>
      <c r="J5" s="46" t="s">
        <v>833</v>
      </c>
      <c r="K5" s="121" t="s">
        <v>838</v>
      </c>
      <c r="L5" s="46" t="s">
        <v>835</v>
      </c>
      <c r="M5" s="46" t="s">
        <v>836</v>
      </c>
      <c r="N5" s="122"/>
      <c r="O5" s="122"/>
      <c r="P5" s="122"/>
      <c r="Q5" s="46" t="s">
        <v>800</v>
      </c>
      <c r="R5" s="94">
        <v>186</v>
      </c>
      <c r="S5" s="95">
        <v>7.95</v>
      </c>
      <c r="T5" s="96">
        <f t="shared" ref="T5:T53" si="5">IF(ISERROR(R5/S5),"",R5/S5)</f>
        <v>23.4</v>
      </c>
      <c r="U5" s="97">
        <f>T5</f>
        <v>23.4</v>
      </c>
      <c r="V5" s="124">
        <v>182</v>
      </c>
      <c r="W5" s="46" t="s">
        <v>153</v>
      </c>
      <c r="X5" s="116">
        <v>53</v>
      </c>
      <c r="Y5" s="116">
        <v>32</v>
      </c>
      <c r="Z5" s="116">
        <v>31</v>
      </c>
      <c r="AA5" s="95">
        <v>6.5</v>
      </c>
      <c r="AB5" s="104">
        <v>1</v>
      </c>
      <c r="AC5" s="119">
        <f t="shared" ref="AC5:AC53" si="6">IF(X5="","",X5*Y5*Z5/1000000)</f>
        <v>5.2999999999999999E-2</v>
      </c>
      <c r="AD5" s="100">
        <f t="shared" ref="AD5:AD53" si="7">IF(AB5="","",65/AC5*AB5)</f>
        <v>1226</v>
      </c>
      <c r="AE5" s="122">
        <v>3700</v>
      </c>
      <c r="AF5" s="101">
        <f t="shared" ref="AF5:AF53" si="8">IF(ISERROR(AE5/AD5),"",AE5/AD5)</f>
        <v>3.02</v>
      </c>
      <c r="AG5" s="46" t="s">
        <v>837</v>
      </c>
      <c r="AH5" s="123">
        <f>12.8%+20%</f>
        <v>0.32800000000000001</v>
      </c>
      <c r="AI5" s="101">
        <f t="shared" ref="AI5:AI53" si="9">IF(ISERROR(U5*AH5),"",U5*AH5)</f>
        <v>7.68</v>
      </c>
      <c r="AJ5" s="101">
        <f t="shared" ref="AJ5:AJ53" si="10">IF(ISERROR(U5+AF5+AI5),"",U5+AF5+AI5)</f>
        <v>34.1</v>
      </c>
      <c r="AK5" s="102">
        <v>0.05</v>
      </c>
      <c r="AL5" s="101">
        <f t="shared" si="0"/>
        <v>2.86</v>
      </c>
      <c r="AM5" s="102">
        <v>0.08</v>
      </c>
      <c r="AN5" s="101">
        <f t="shared" si="1"/>
        <v>4.57</v>
      </c>
      <c r="AO5" s="102">
        <v>0.1</v>
      </c>
      <c r="AP5" s="101">
        <f t="shared" si="2"/>
        <v>5.71</v>
      </c>
      <c r="AQ5" s="101">
        <f t="shared" ref="AQ5:AQ53" si="11">IF((BB5-BA5)&lt;2.5,2.5-(BB5-BA5),0)</f>
        <v>0</v>
      </c>
      <c r="AR5" s="46"/>
      <c r="AS5" s="102"/>
      <c r="AT5" s="101">
        <f t="shared" si="3"/>
        <v>0</v>
      </c>
      <c r="AU5" s="46"/>
      <c r="AV5" s="102"/>
      <c r="AW5" s="101">
        <f t="shared" ref="AW5:AW53" si="12">IF(ISERROR(BA5*AV5),"",BA5*AV5)</f>
        <v>0</v>
      </c>
      <c r="AX5" s="101">
        <f t="shared" ref="AX5:AX53" si="13">IF(ISERROR(AL5+AN5+AP5+AQ5+AT5+AW5),"",AL5+AN5+AP5+AQ5+AT5+AW5)</f>
        <v>13.14</v>
      </c>
      <c r="AY5" s="101">
        <f t="shared" si="4"/>
        <v>47.24</v>
      </c>
      <c r="AZ5" s="103">
        <f t="shared" ref="AZ5:AZ53" si="14">IF(ISERROR((BA5-AY5)/BA5),"",(BA5-AY5)/BA5)</f>
        <v>0.17330000000000001</v>
      </c>
      <c r="BA5" s="98">
        <v>57.14</v>
      </c>
      <c r="BB5" s="101">
        <f t="shared" ref="BB5:BB53" si="15">IF(ISERROR(BA5*1.05),"",BA5*1.05)</f>
        <v>60</v>
      </c>
      <c r="BC5" s="98">
        <v>119.99</v>
      </c>
      <c r="BD5" s="103">
        <f t="shared" ref="BD5:BD53" si="16">IF(ISERROR((BC5-BB5)/BC5),"",(BC5-BB5)/BC5)</f>
        <v>0.5</v>
      </c>
      <c r="BE5" s="104"/>
    </row>
    <row r="6" spans="1:57">
      <c r="A6" s="93">
        <v>3</v>
      </c>
      <c r="B6" s="46"/>
      <c r="C6" s="46"/>
      <c r="D6" s="46"/>
      <c r="E6" s="46"/>
      <c r="F6" s="46"/>
      <c r="G6" s="46"/>
      <c r="H6" s="46"/>
      <c r="I6" s="46"/>
      <c r="J6" s="46"/>
      <c r="K6" s="121"/>
      <c r="L6" s="46"/>
      <c r="M6" s="46"/>
      <c r="N6" s="46"/>
      <c r="O6" s="46"/>
      <c r="P6" s="46"/>
      <c r="Q6" s="46"/>
      <c r="R6" s="94"/>
      <c r="S6" s="95"/>
      <c r="T6" s="96" t="str">
        <f t="shared" si="5"/>
        <v/>
      </c>
      <c r="U6" s="97"/>
      <c r="V6" s="98"/>
      <c r="W6" s="46"/>
      <c r="X6" s="116"/>
      <c r="Y6" s="116"/>
      <c r="Z6" s="116"/>
      <c r="AA6" s="95"/>
      <c r="AB6" s="104"/>
      <c r="AC6" s="119" t="str">
        <f t="shared" si="6"/>
        <v/>
      </c>
      <c r="AD6" s="100" t="str">
        <f t="shared" si="7"/>
        <v/>
      </c>
      <c r="AE6" s="46"/>
      <c r="AF6" s="101" t="str">
        <f t="shared" si="8"/>
        <v/>
      </c>
      <c r="AG6" s="46"/>
      <c r="AH6" s="102"/>
      <c r="AI6" s="101">
        <f t="shared" si="9"/>
        <v>0</v>
      </c>
      <c r="AJ6" s="101" t="str">
        <f t="shared" si="10"/>
        <v/>
      </c>
      <c r="AK6" s="102"/>
      <c r="AL6" s="101">
        <f t="shared" si="0"/>
        <v>0</v>
      </c>
      <c r="AM6" s="102"/>
      <c r="AN6" s="101">
        <f t="shared" si="1"/>
        <v>0</v>
      </c>
      <c r="AO6" s="102"/>
      <c r="AP6" s="101">
        <f t="shared" si="2"/>
        <v>0</v>
      </c>
      <c r="AQ6" s="101">
        <f t="shared" si="11"/>
        <v>2.5</v>
      </c>
      <c r="AR6" s="46"/>
      <c r="AS6" s="102"/>
      <c r="AT6" s="101">
        <f t="shared" si="3"/>
        <v>0</v>
      </c>
      <c r="AU6" s="46"/>
      <c r="AV6" s="102"/>
      <c r="AW6" s="101">
        <f t="shared" si="12"/>
        <v>0</v>
      </c>
      <c r="AX6" s="101">
        <f t="shared" si="13"/>
        <v>2.5</v>
      </c>
      <c r="AY6" s="101" t="str">
        <f t="shared" si="4"/>
        <v/>
      </c>
      <c r="AZ6" s="103" t="str">
        <f t="shared" si="14"/>
        <v/>
      </c>
      <c r="BA6" s="98"/>
      <c r="BB6" s="101">
        <f t="shared" si="15"/>
        <v>0</v>
      </c>
      <c r="BC6" s="98"/>
      <c r="BD6" s="103" t="str">
        <f t="shared" si="16"/>
        <v/>
      </c>
      <c r="BE6" s="104"/>
    </row>
    <row r="7" spans="1:57">
      <c r="A7" s="93">
        <v>4</v>
      </c>
      <c r="B7" s="46"/>
      <c r="C7" s="46"/>
      <c r="D7" s="46"/>
      <c r="E7" s="46"/>
      <c r="F7" s="46"/>
      <c r="G7" s="46"/>
      <c r="H7" s="46"/>
      <c r="I7" s="46"/>
      <c r="J7" s="46"/>
      <c r="K7" s="121"/>
      <c r="L7" s="46"/>
      <c r="M7" s="46"/>
      <c r="N7" s="46"/>
      <c r="O7" s="46"/>
      <c r="P7" s="46"/>
      <c r="Q7" s="46"/>
      <c r="R7" s="94"/>
      <c r="S7" s="95"/>
      <c r="T7" s="96" t="str">
        <f t="shared" si="5"/>
        <v/>
      </c>
      <c r="U7" s="97"/>
      <c r="V7" s="98"/>
      <c r="W7" s="46"/>
      <c r="X7" s="116"/>
      <c r="Y7" s="116"/>
      <c r="Z7" s="116"/>
      <c r="AA7" s="95"/>
      <c r="AB7" s="104"/>
      <c r="AC7" s="119" t="str">
        <f t="shared" si="6"/>
        <v/>
      </c>
      <c r="AD7" s="100" t="str">
        <f t="shared" si="7"/>
        <v/>
      </c>
      <c r="AE7" s="46"/>
      <c r="AF7" s="101" t="str">
        <f t="shared" si="8"/>
        <v/>
      </c>
      <c r="AG7" s="46"/>
      <c r="AH7" s="102"/>
      <c r="AI7" s="101">
        <f t="shared" si="9"/>
        <v>0</v>
      </c>
      <c r="AJ7" s="101" t="str">
        <f t="shared" si="10"/>
        <v/>
      </c>
      <c r="AK7" s="102"/>
      <c r="AL7" s="101">
        <f t="shared" si="0"/>
        <v>0</v>
      </c>
      <c r="AM7" s="102"/>
      <c r="AN7" s="101">
        <f t="shared" si="1"/>
        <v>0</v>
      </c>
      <c r="AO7" s="102"/>
      <c r="AP7" s="101">
        <f t="shared" si="2"/>
        <v>0</v>
      </c>
      <c r="AQ7" s="101">
        <f t="shared" si="11"/>
        <v>2.5</v>
      </c>
      <c r="AR7" s="46"/>
      <c r="AS7" s="102"/>
      <c r="AT7" s="101">
        <f t="shared" si="3"/>
        <v>0</v>
      </c>
      <c r="AU7" s="46"/>
      <c r="AV7" s="102"/>
      <c r="AW7" s="101">
        <f t="shared" si="12"/>
        <v>0</v>
      </c>
      <c r="AX7" s="101">
        <f t="shared" si="13"/>
        <v>2.5</v>
      </c>
      <c r="AY7" s="101" t="str">
        <f t="shared" si="4"/>
        <v/>
      </c>
      <c r="AZ7" s="103" t="str">
        <f t="shared" si="14"/>
        <v/>
      </c>
      <c r="BA7" s="98"/>
      <c r="BB7" s="101">
        <f t="shared" si="15"/>
        <v>0</v>
      </c>
      <c r="BC7" s="98"/>
      <c r="BD7" s="103" t="str">
        <f t="shared" si="16"/>
        <v/>
      </c>
      <c r="BE7" s="104"/>
    </row>
    <row r="8" spans="1:57">
      <c r="A8" s="93">
        <v>5</v>
      </c>
      <c r="B8" s="46"/>
      <c r="C8" s="46"/>
      <c r="D8" s="46"/>
      <c r="E8" s="46"/>
      <c r="F8" s="46"/>
      <c r="G8" s="46"/>
      <c r="H8" s="46"/>
      <c r="I8" s="46"/>
      <c r="J8" s="46"/>
      <c r="K8" s="121"/>
      <c r="L8" s="46"/>
      <c r="M8" s="46"/>
      <c r="N8" s="46"/>
      <c r="O8" s="46"/>
      <c r="P8" s="46"/>
      <c r="Q8" s="46"/>
      <c r="R8" s="94"/>
      <c r="S8" s="95"/>
      <c r="T8" s="96" t="str">
        <f t="shared" si="5"/>
        <v/>
      </c>
      <c r="U8" s="97"/>
      <c r="V8" s="98"/>
      <c r="W8" s="46"/>
      <c r="X8" s="116"/>
      <c r="Y8" s="116"/>
      <c r="Z8" s="116"/>
      <c r="AA8" s="95"/>
      <c r="AB8" s="104"/>
      <c r="AC8" s="119" t="str">
        <f t="shared" si="6"/>
        <v/>
      </c>
      <c r="AD8" s="100" t="str">
        <f t="shared" si="7"/>
        <v/>
      </c>
      <c r="AE8" s="46"/>
      <c r="AF8" s="101" t="str">
        <f t="shared" si="8"/>
        <v/>
      </c>
      <c r="AG8" s="46"/>
      <c r="AH8" s="102"/>
      <c r="AI8" s="101">
        <f t="shared" si="9"/>
        <v>0</v>
      </c>
      <c r="AJ8" s="101" t="str">
        <f t="shared" si="10"/>
        <v/>
      </c>
      <c r="AK8" s="102"/>
      <c r="AL8" s="101">
        <f t="shared" si="0"/>
        <v>0</v>
      </c>
      <c r="AM8" s="102"/>
      <c r="AN8" s="101">
        <f t="shared" si="1"/>
        <v>0</v>
      </c>
      <c r="AO8" s="102"/>
      <c r="AP8" s="101">
        <f t="shared" si="2"/>
        <v>0</v>
      </c>
      <c r="AQ8" s="101">
        <f t="shared" si="11"/>
        <v>2.5</v>
      </c>
      <c r="AR8" s="46"/>
      <c r="AS8" s="102"/>
      <c r="AT8" s="101">
        <f t="shared" si="3"/>
        <v>0</v>
      </c>
      <c r="AU8" s="46"/>
      <c r="AV8" s="102"/>
      <c r="AW8" s="101">
        <f t="shared" si="12"/>
        <v>0</v>
      </c>
      <c r="AX8" s="101">
        <f t="shared" si="13"/>
        <v>2.5</v>
      </c>
      <c r="AY8" s="101" t="str">
        <f t="shared" si="4"/>
        <v/>
      </c>
      <c r="AZ8" s="103" t="str">
        <f t="shared" si="14"/>
        <v/>
      </c>
      <c r="BA8" s="98"/>
      <c r="BB8" s="101">
        <f t="shared" si="15"/>
        <v>0</v>
      </c>
      <c r="BC8" s="98"/>
      <c r="BD8" s="103" t="str">
        <f t="shared" si="16"/>
        <v/>
      </c>
      <c r="BE8" s="104"/>
    </row>
    <row r="9" spans="1:57">
      <c r="A9" s="93">
        <v>6</v>
      </c>
      <c r="B9" s="46"/>
      <c r="C9" s="46"/>
      <c r="D9" s="46"/>
      <c r="E9" s="46"/>
      <c r="F9" s="46"/>
      <c r="G9" s="46"/>
      <c r="H9" s="46"/>
      <c r="I9" s="46"/>
      <c r="J9" s="46"/>
      <c r="K9" s="121"/>
      <c r="L9" s="46"/>
      <c r="M9" s="46"/>
      <c r="N9" s="46"/>
      <c r="O9" s="46"/>
      <c r="P9" s="46"/>
      <c r="Q9" s="46"/>
      <c r="R9" s="94"/>
      <c r="S9" s="95"/>
      <c r="T9" s="96" t="str">
        <f t="shared" si="5"/>
        <v/>
      </c>
      <c r="U9" s="97"/>
      <c r="V9" s="98"/>
      <c r="W9" s="46"/>
      <c r="X9" s="116"/>
      <c r="Y9" s="116"/>
      <c r="Z9" s="116"/>
      <c r="AA9" s="95"/>
      <c r="AB9" s="104"/>
      <c r="AC9" s="119" t="str">
        <f t="shared" si="6"/>
        <v/>
      </c>
      <c r="AD9" s="100" t="str">
        <f t="shared" si="7"/>
        <v/>
      </c>
      <c r="AE9" s="46"/>
      <c r="AF9" s="101" t="str">
        <f t="shared" si="8"/>
        <v/>
      </c>
      <c r="AG9" s="46"/>
      <c r="AH9" s="102"/>
      <c r="AI9" s="101">
        <f t="shared" si="9"/>
        <v>0</v>
      </c>
      <c r="AJ9" s="101" t="str">
        <f t="shared" si="10"/>
        <v/>
      </c>
      <c r="AK9" s="102"/>
      <c r="AL9" s="101">
        <f t="shared" si="0"/>
        <v>0</v>
      </c>
      <c r="AM9" s="102"/>
      <c r="AN9" s="101">
        <f t="shared" si="1"/>
        <v>0</v>
      </c>
      <c r="AO9" s="102"/>
      <c r="AP9" s="101">
        <f t="shared" si="2"/>
        <v>0</v>
      </c>
      <c r="AQ9" s="101">
        <f t="shared" si="11"/>
        <v>2.5</v>
      </c>
      <c r="AR9" s="46"/>
      <c r="AS9" s="102"/>
      <c r="AT9" s="101">
        <f t="shared" si="3"/>
        <v>0</v>
      </c>
      <c r="AU9" s="46"/>
      <c r="AV9" s="102"/>
      <c r="AW9" s="101">
        <f t="shared" si="12"/>
        <v>0</v>
      </c>
      <c r="AX9" s="101">
        <f t="shared" si="13"/>
        <v>2.5</v>
      </c>
      <c r="AY9" s="101" t="str">
        <f t="shared" si="4"/>
        <v/>
      </c>
      <c r="AZ9" s="103" t="str">
        <f t="shared" si="14"/>
        <v/>
      </c>
      <c r="BA9" s="98"/>
      <c r="BB9" s="101">
        <f t="shared" si="15"/>
        <v>0</v>
      </c>
      <c r="BC9" s="98"/>
      <c r="BD9" s="103" t="str">
        <f t="shared" si="16"/>
        <v/>
      </c>
      <c r="BE9" s="104"/>
    </row>
    <row r="10" spans="1:57">
      <c r="A10" s="93">
        <v>7</v>
      </c>
      <c r="B10" s="46"/>
      <c r="C10" s="46"/>
      <c r="D10" s="46"/>
      <c r="E10" s="46"/>
      <c r="F10" s="46"/>
      <c r="G10" s="46"/>
      <c r="H10" s="46"/>
      <c r="I10" s="46"/>
      <c r="J10" s="46"/>
      <c r="K10" s="121"/>
      <c r="L10" s="46"/>
      <c r="M10" s="46"/>
      <c r="N10" s="46"/>
      <c r="O10" s="46"/>
      <c r="P10" s="46"/>
      <c r="Q10" s="46"/>
      <c r="R10" s="94"/>
      <c r="S10" s="95"/>
      <c r="T10" s="96" t="str">
        <f t="shared" si="5"/>
        <v/>
      </c>
      <c r="U10" s="97"/>
      <c r="V10" s="98"/>
      <c r="W10" s="46"/>
      <c r="X10" s="116"/>
      <c r="Y10" s="116"/>
      <c r="Z10" s="116"/>
      <c r="AA10" s="95"/>
      <c r="AB10" s="104"/>
      <c r="AC10" s="119" t="str">
        <f t="shared" si="6"/>
        <v/>
      </c>
      <c r="AD10" s="100" t="str">
        <f t="shared" si="7"/>
        <v/>
      </c>
      <c r="AE10" s="46"/>
      <c r="AF10" s="101" t="str">
        <f t="shared" si="8"/>
        <v/>
      </c>
      <c r="AG10" s="46"/>
      <c r="AH10" s="102"/>
      <c r="AI10" s="101">
        <f t="shared" si="9"/>
        <v>0</v>
      </c>
      <c r="AJ10" s="101" t="str">
        <f t="shared" si="10"/>
        <v/>
      </c>
      <c r="AK10" s="102"/>
      <c r="AL10" s="101">
        <f t="shared" si="0"/>
        <v>0</v>
      </c>
      <c r="AM10" s="102"/>
      <c r="AN10" s="101">
        <f t="shared" si="1"/>
        <v>0</v>
      </c>
      <c r="AO10" s="102"/>
      <c r="AP10" s="101">
        <f t="shared" si="2"/>
        <v>0</v>
      </c>
      <c r="AQ10" s="101">
        <f t="shared" si="11"/>
        <v>2.5</v>
      </c>
      <c r="AR10" s="46"/>
      <c r="AS10" s="102"/>
      <c r="AT10" s="101">
        <f t="shared" si="3"/>
        <v>0</v>
      </c>
      <c r="AU10" s="46"/>
      <c r="AV10" s="102"/>
      <c r="AW10" s="101">
        <f t="shared" si="12"/>
        <v>0</v>
      </c>
      <c r="AX10" s="101">
        <f t="shared" si="13"/>
        <v>2.5</v>
      </c>
      <c r="AY10" s="101" t="str">
        <f t="shared" si="4"/>
        <v/>
      </c>
      <c r="AZ10" s="103" t="str">
        <f t="shared" si="14"/>
        <v/>
      </c>
      <c r="BA10" s="98"/>
      <c r="BB10" s="101">
        <f t="shared" si="15"/>
        <v>0</v>
      </c>
      <c r="BC10" s="98"/>
      <c r="BD10" s="103" t="str">
        <f t="shared" si="16"/>
        <v/>
      </c>
      <c r="BE10" s="104"/>
    </row>
    <row r="11" spans="1:57">
      <c r="A11" s="93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121"/>
      <c r="L11" s="46"/>
      <c r="M11" s="46"/>
      <c r="N11" s="46"/>
      <c r="O11" s="46"/>
      <c r="P11" s="46"/>
      <c r="Q11" s="46"/>
      <c r="R11" s="94"/>
      <c r="S11" s="95"/>
      <c r="T11" s="96" t="str">
        <f t="shared" si="5"/>
        <v/>
      </c>
      <c r="U11" s="97"/>
      <c r="V11" s="98"/>
      <c r="W11" s="46"/>
      <c r="X11" s="116"/>
      <c r="Y11" s="116"/>
      <c r="Z11" s="116"/>
      <c r="AA11" s="95"/>
      <c r="AB11" s="104"/>
      <c r="AC11" s="119" t="str">
        <f t="shared" si="6"/>
        <v/>
      </c>
      <c r="AD11" s="100" t="str">
        <f t="shared" si="7"/>
        <v/>
      </c>
      <c r="AE11" s="46"/>
      <c r="AF11" s="101" t="str">
        <f t="shared" si="8"/>
        <v/>
      </c>
      <c r="AG11" s="46"/>
      <c r="AH11" s="102"/>
      <c r="AI11" s="101">
        <f t="shared" si="9"/>
        <v>0</v>
      </c>
      <c r="AJ11" s="101" t="str">
        <f t="shared" si="10"/>
        <v/>
      </c>
      <c r="AK11" s="102"/>
      <c r="AL11" s="101">
        <f t="shared" si="0"/>
        <v>0</v>
      </c>
      <c r="AM11" s="102"/>
      <c r="AN11" s="101">
        <f t="shared" si="1"/>
        <v>0</v>
      </c>
      <c r="AO11" s="102"/>
      <c r="AP11" s="101">
        <f t="shared" si="2"/>
        <v>0</v>
      </c>
      <c r="AQ11" s="101">
        <f t="shared" si="11"/>
        <v>2.5</v>
      </c>
      <c r="AR11" s="46"/>
      <c r="AS11" s="102"/>
      <c r="AT11" s="101">
        <f t="shared" si="3"/>
        <v>0</v>
      </c>
      <c r="AU11" s="46"/>
      <c r="AV11" s="102"/>
      <c r="AW11" s="101">
        <f t="shared" si="12"/>
        <v>0</v>
      </c>
      <c r="AX11" s="101">
        <f t="shared" si="13"/>
        <v>2.5</v>
      </c>
      <c r="AY11" s="101" t="str">
        <f t="shared" si="4"/>
        <v/>
      </c>
      <c r="AZ11" s="103" t="str">
        <f t="shared" si="14"/>
        <v/>
      </c>
      <c r="BA11" s="98"/>
      <c r="BB11" s="101">
        <f t="shared" si="15"/>
        <v>0</v>
      </c>
      <c r="BC11" s="98"/>
      <c r="BD11" s="103" t="str">
        <f t="shared" si="16"/>
        <v/>
      </c>
      <c r="BE11" s="104"/>
    </row>
    <row r="12" spans="1:57">
      <c r="A12" s="93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121"/>
      <c r="L12" s="46"/>
      <c r="M12" s="46"/>
      <c r="N12" s="46"/>
      <c r="O12" s="46"/>
      <c r="P12" s="46"/>
      <c r="Q12" s="46"/>
      <c r="R12" s="94"/>
      <c r="S12" s="95"/>
      <c r="T12" s="96" t="str">
        <f t="shared" si="5"/>
        <v/>
      </c>
      <c r="U12" s="97"/>
      <c r="V12" s="98"/>
      <c r="W12" s="46"/>
      <c r="X12" s="116"/>
      <c r="Y12" s="116"/>
      <c r="Z12" s="116"/>
      <c r="AA12" s="95"/>
      <c r="AB12" s="104"/>
      <c r="AC12" s="119" t="str">
        <f t="shared" si="6"/>
        <v/>
      </c>
      <c r="AD12" s="100" t="str">
        <f t="shared" si="7"/>
        <v/>
      </c>
      <c r="AE12" s="46"/>
      <c r="AF12" s="101" t="str">
        <f t="shared" si="8"/>
        <v/>
      </c>
      <c r="AG12" s="46"/>
      <c r="AH12" s="102"/>
      <c r="AI12" s="101">
        <f t="shared" si="9"/>
        <v>0</v>
      </c>
      <c r="AJ12" s="101" t="str">
        <f t="shared" si="10"/>
        <v/>
      </c>
      <c r="AK12" s="102"/>
      <c r="AL12" s="101">
        <f t="shared" si="0"/>
        <v>0</v>
      </c>
      <c r="AM12" s="102"/>
      <c r="AN12" s="101">
        <f t="shared" si="1"/>
        <v>0</v>
      </c>
      <c r="AO12" s="102"/>
      <c r="AP12" s="101">
        <f t="shared" si="2"/>
        <v>0</v>
      </c>
      <c r="AQ12" s="101">
        <f t="shared" si="11"/>
        <v>2.5</v>
      </c>
      <c r="AR12" s="46"/>
      <c r="AS12" s="102"/>
      <c r="AT12" s="101">
        <f t="shared" si="3"/>
        <v>0</v>
      </c>
      <c r="AU12" s="46"/>
      <c r="AV12" s="102"/>
      <c r="AW12" s="101">
        <f t="shared" si="12"/>
        <v>0</v>
      </c>
      <c r="AX12" s="101">
        <f t="shared" si="13"/>
        <v>2.5</v>
      </c>
      <c r="AY12" s="101" t="str">
        <f t="shared" si="4"/>
        <v/>
      </c>
      <c r="AZ12" s="103" t="str">
        <f t="shared" si="14"/>
        <v/>
      </c>
      <c r="BA12" s="98"/>
      <c r="BB12" s="101">
        <f t="shared" si="15"/>
        <v>0</v>
      </c>
      <c r="BC12" s="98"/>
      <c r="BD12" s="103" t="str">
        <f t="shared" si="16"/>
        <v/>
      </c>
      <c r="BE12" s="104"/>
    </row>
    <row r="13" spans="1:57">
      <c r="A13" s="93">
        <v>10</v>
      </c>
      <c r="B13" s="46"/>
      <c r="C13" s="46"/>
      <c r="D13" s="46"/>
      <c r="E13" s="46"/>
      <c r="F13" s="46"/>
      <c r="G13" s="46"/>
      <c r="H13" s="46"/>
      <c r="I13" s="46"/>
      <c r="J13" s="46"/>
      <c r="K13" s="121"/>
      <c r="L13" s="46"/>
      <c r="M13" s="46"/>
      <c r="N13" s="46"/>
      <c r="O13" s="46"/>
      <c r="P13" s="46"/>
      <c r="Q13" s="46"/>
      <c r="R13" s="94"/>
      <c r="S13" s="95"/>
      <c r="T13" s="96" t="str">
        <f t="shared" si="5"/>
        <v/>
      </c>
      <c r="U13" s="97"/>
      <c r="V13" s="98"/>
      <c r="W13" s="46"/>
      <c r="X13" s="116"/>
      <c r="Y13" s="116"/>
      <c r="Z13" s="116"/>
      <c r="AA13" s="95"/>
      <c r="AB13" s="104"/>
      <c r="AC13" s="119" t="str">
        <f t="shared" si="6"/>
        <v/>
      </c>
      <c r="AD13" s="100" t="str">
        <f t="shared" si="7"/>
        <v/>
      </c>
      <c r="AE13" s="46"/>
      <c r="AF13" s="101" t="str">
        <f t="shared" si="8"/>
        <v/>
      </c>
      <c r="AG13" s="46"/>
      <c r="AH13" s="102"/>
      <c r="AI13" s="101">
        <f t="shared" si="9"/>
        <v>0</v>
      </c>
      <c r="AJ13" s="101" t="str">
        <f t="shared" si="10"/>
        <v/>
      </c>
      <c r="AK13" s="102"/>
      <c r="AL13" s="101">
        <f t="shared" si="0"/>
        <v>0</v>
      </c>
      <c r="AM13" s="102"/>
      <c r="AN13" s="101">
        <f t="shared" si="1"/>
        <v>0</v>
      </c>
      <c r="AO13" s="102"/>
      <c r="AP13" s="101">
        <f t="shared" si="2"/>
        <v>0</v>
      </c>
      <c r="AQ13" s="101">
        <f t="shared" si="11"/>
        <v>2.5</v>
      </c>
      <c r="AR13" s="46"/>
      <c r="AS13" s="102"/>
      <c r="AT13" s="101">
        <f t="shared" si="3"/>
        <v>0</v>
      </c>
      <c r="AU13" s="46"/>
      <c r="AV13" s="102"/>
      <c r="AW13" s="101">
        <f t="shared" si="12"/>
        <v>0</v>
      </c>
      <c r="AX13" s="101">
        <f t="shared" si="13"/>
        <v>2.5</v>
      </c>
      <c r="AY13" s="101" t="str">
        <f t="shared" si="4"/>
        <v/>
      </c>
      <c r="AZ13" s="103" t="str">
        <f t="shared" si="14"/>
        <v/>
      </c>
      <c r="BA13" s="98"/>
      <c r="BB13" s="101">
        <f t="shared" si="15"/>
        <v>0</v>
      </c>
      <c r="BC13" s="98"/>
      <c r="BD13" s="103" t="str">
        <f t="shared" si="16"/>
        <v/>
      </c>
      <c r="BE13" s="104"/>
    </row>
    <row r="14" spans="1:57">
      <c r="A14" s="93">
        <v>11</v>
      </c>
      <c r="B14" s="46"/>
      <c r="C14" s="46"/>
      <c r="D14" s="46"/>
      <c r="E14" s="46"/>
      <c r="F14" s="46"/>
      <c r="G14" s="46"/>
      <c r="H14" s="46"/>
      <c r="I14" s="46"/>
      <c r="J14" s="46"/>
      <c r="K14" s="121"/>
      <c r="L14" s="46"/>
      <c r="M14" s="46"/>
      <c r="N14" s="46"/>
      <c r="O14" s="46"/>
      <c r="P14" s="46"/>
      <c r="Q14" s="46"/>
      <c r="R14" s="94"/>
      <c r="S14" s="95"/>
      <c r="T14" s="96" t="str">
        <f t="shared" si="5"/>
        <v/>
      </c>
      <c r="U14" s="97"/>
      <c r="V14" s="98"/>
      <c r="W14" s="46"/>
      <c r="X14" s="116"/>
      <c r="Y14" s="116"/>
      <c r="Z14" s="116"/>
      <c r="AA14" s="95"/>
      <c r="AB14" s="104"/>
      <c r="AC14" s="119" t="str">
        <f t="shared" si="6"/>
        <v/>
      </c>
      <c r="AD14" s="100" t="str">
        <f t="shared" si="7"/>
        <v/>
      </c>
      <c r="AE14" s="46"/>
      <c r="AF14" s="101" t="str">
        <f t="shared" si="8"/>
        <v/>
      </c>
      <c r="AG14" s="46"/>
      <c r="AH14" s="102"/>
      <c r="AI14" s="101">
        <f t="shared" si="9"/>
        <v>0</v>
      </c>
      <c r="AJ14" s="101" t="str">
        <f t="shared" si="10"/>
        <v/>
      </c>
      <c r="AK14" s="102"/>
      <c r="AL14" s="101">
        <f t="shared" si="0"/>
        <v>0</v>
      </c>
      <c r="AM14" s="102"/>
      <c r="AN14" s="101">
        <f t="shared" si="1"/>
        <v>0</v>
      </c>
      <c r="AO14" s="102"/>
      <c r="AP14" s="101">
        <f t="shared" si="2"/>
        <v>0</v>
      </c>
      <c r="AQ14" s="101">
        <f t="shared" si="11"/>
        <v>2.5</v>
      </c>
      <c r="AR14" s="46"/>
      <c r="AS14" s="102"/>
      <c r="AT14" s="101">
        <f t="shared" si="3"/>
        <v>0</v>
      </c>
      <c r="AU14" s="46"/>
      <c r="AV14" s="102"/>
      <c r="AW14" s="101">
        <f t="shared" si="12"/>
        <v>0</v>
      </c>
      <c r="AX14" s="101">
        <f t="shared" si="13"/>
        <v>2.5</v>
      </c>
      <c r="AY14" s="101" t="str">
        <f t="shared" si="4"/>
        <v/>
      </c>
      <c r="AZ14" s="103" t="str">
        <f t="shared" si="14"/>
        <v/>
      </c>
      <c r="BA14" s="98"/>
      <c r="BB14" s="101">
        <f t="shared" si="15"/>
        <v>0</v>
      </c>
      <c r="BC14" s="98"/>
      <c r="BD14" s="103" t="str">
        <f t="shared" si="16"/>
        <v/>
      </c>
      <c r="BE14" s="104"/>
    </row>
    <row r="15" spans="1:57">
      <c r="A15" s="93">
        <v>12</v>
      </c>
      <c r="B15" s="46"/>
      <c r="C15" s="46"/>
      <c r="D15" s="46"/>
      <c r="E15" s="46"/>
      <c r="F15" s="46"/>
      <c r="G15" s="46"/>
      <c r="H15" s="46"/>
      <c r="I15" s="46"/>
      <c r="J15" s="46"/>
      <c r="K15" s="121"/>
      <c r="L15" s="46"/>
      <c r="M15" s="46"/>
      <c r="N15" s="46"/>
      <c r="O15" s="46"/>
      <c r="P15" s="46"/>
      <c r="Q15" s="46"/>
      <c r="R15" s="94"/>
      <c r="S15" s="95"/>
      <c r="T15" s="96" t="str">
        <f t="shared" si="5"/>
        <v/>
      </c>
      <c r="U15" s="97"/>
      <c r="V15" s="98"/>
      <c r="W15" s="46"/>
      <c r="X15" s="116"/>
      <c r="Y15" s="116"/>
      <c r="Z15" s="116"/>
      <c r="AA15" s="95"/>
      <c r="AB15" s="104"/>
      <c r="AC15" s="119" t="str">
        <f t="shared" si="6"/>
        <v/>
      </c>
      <c r="AD15" s="100" t="str">
        <f t="shared" si="7"/>
        <v/>
      </c>
      <c r="AE15" s="46"/>
      <c r="AF15" s="101" t="str">
        <f t="shared" si="8"/>
        <v/>
      </c>
      <c r="AG15" s="46"/>
      <c r="AH15" s="102"/>
      <c r="AI15" s="101">
        <f t="shared" si="9"/>
        <v>0</v>
      </c>
      <c r="AJ15" s="101" t="str">
        <f t="shared" si="10"/>
        <v/>
      </c>
      <c r="AK15" s="102"/>
      <c r="AL15" s="101">
        <f t="shared" si="0"/>
        <v>0</v>
      </c>
      <c r="AM15" s="102"/>
      <c r="AN15" s="101">
        <f t="shared" si="1"/>
        <v>0</v>
      </c>
      <c r="AO15" s="102"/>
      <c r="AP15" s="101">
        <f t="shared" si="2"/>
        <v>0</v>
      </c>
      <c r="AQ15" s="101">
        <f t="shared" si="11"/>
        <v>2.5</v>
      </c>
      <c r="AR15" s="46"/>
      <c r="AS15" s="102"/>
      <c r="AT15" s="101">
        <f t="shared" si="3"/>
        <v>0</v>
      </c>
      <c r="AU15" s="46"/>
      <c r="AV15" s="102"/>
      <c r="AW15" s="101">
        <f t="shared" si="12"/>
        <v>0</v>
      </c>
      <c r="AX15" s="101">
        <f t="shared" si="13"/>
        <v>2.5</v>
      </c>
      <c r="AY15" s="101" t="str">
        <f t="shared" si="4"/>
        <v/>
      </c>
      <c r="AZ15" s="103" t="str">
        <f t="shared" si="14"/>
        <v/>
      </c>
      <c r="BA15" s="98"/>
      <c r="BB15" s="101">
        <f t="shared" si="15"/>
        <v>0</v>
      </c>
      <c r="BC15" s="98"/>
      <c r="BD15" s="103" t="str">
        <f t="shared" si="16"/>
        <v/>
      </c>
      <c r="BE15" s="104"/>
    </row>
    <row r="16" spans="1:57">
      <c r="A16" s="93">
        <v>13</v>
      </c>
      <c r="B16" s="46"/>
      <c r="C16" s="46"/>
      <c r="D16" s="46"/>
      <c r="E16" s="46"/>
      <c r="F16" s="46"/>
      <c r="G16" s="46"/>
      <c r="H16" s="46"/>
      <c r="I16" s="46"/>
      <c r="J16" s="46"/>
      <c r="K16" s="121"/>
      <c r="L16" s="46"/>
      <c r="M16" s="46"/>
      <c r="N16" s="46"/>
      <c r="O16" s="46"/>
      <c r="P16" s="46"/>
      <c r="Q16" s="46"/>
      <c r="R16" s="94"/>
      <c r="S16" s="95"/>
      <c r="T16" s="96" t="str">
        <f t="shared" si="5"/>
        <v/>
      </c>
      <c r="U16" s="97"/>
      <c r="V16" s="98"/>
      <c r="W16" s="46"/>
      <c r="X16" s="116"/>
      <c r="Y16" s="116"/>
      <c r="Z16" s="116"/>
      <c r="AA16" s="95"/>
      <c r="AB16" s="104"/>
      <c r="AC16" s="119" t="str">
        <f t="shared" si="6"/>
        <v/>
      </c>
      <c r="AD16" s="100" t="str">
        <f t="shared" si="7"/>
        <v/>
      </c>
      <c r="AE16" s="46"/>
      <c r="AF16" s="101" t="str">
        <f t="shared" si="8"/>
        <v/>
      </c>
      <c r="AG16" s="46"/>
      <c r="AH16" s="102"/>
      <c r="AI16" s="101">
        <f t="shared" si="9"/>
        <v>0</v>
      </c>
      <c r="AJ16" s="101" t="str">
        <f t="shared" si="10"/>
        <v/>
      </c>
      <c r="AK16" s="102"/>
      <c r="AL16" s="101">
        <f t="shared" si="0"/>
        <v>0</v>
      </c>
      <c r="AM16" s="102"/>
      <c r="AN16" s="101">
        <f t="shared" si="1"/>
        <v>0</v>
      </c>
      <c r="AO16" s="102"/>
      <c r="AP16" s="101">
        <f t="shared" si="2"/>
        <v>0</v>
      </c>
      <c r="AQ16" s="101">
        <f t="shared" si="11"/>
        <v>2.5</v>
      </c>
      <c r="AR16" s="46"/>
      <c r="AS16" s="102"/>
      <c r="AT16" s="101">
        <f t="shared" si="3"/>
        <v>0</v>
      </c>
      <c r="AU16" s="46"/>
      <c r="AV16" s="102"/>
      <c r="AW16" s="101">
        <f t="shared" si="12"/>
        <v>0</v>
      </c>
      <c r="AX16" s="101">
        <f t="shared" si="13"/>
        <v>2.5</v>
      </c>
      <c r="AY16" s="101" t="str">
        <f t="shared" si="4"/>
        <v/>
      </c>
      <c r="AZ16" s="103" t="str">
        <f t="shared" si="14"/>
        <v/>
      </c>
      <c r="BA16" s="98"/>
      <c r="BB16" s="101">
        <f t="shared" si="15"/>
        <v>0</v>
      </c>
      <c r="BC16" s="98"/>
      <c r="BD16" s="103" t="str">
        <f t="shared" si="16"/>
        <v/>
      </c>
      <c r="BE16" s="104"/>
    </row>
    <row r="17" spans="1:57">
      <c r="A17" s="93">
        <v>14</v>
      </c>
      <c r="B17" s="46"/>
      <c r="C17" s="46"/>
      <c r="D17" s="46"/>
      <c r="E17" s="46"/>
      <c r="F17" s="46"/>
      <c r="G17" s="46"/>
      <c r="H17" s="46"/>
      <c r="I17" s="46"/>
      <c r="J17" s="46"/>
      <c r="K17" s="121"/>
      <c r="L17" s="46"/>
      <c r="M17" s="46"/>
      <c r="N17" s="46"/>
      <c r="O17" s="46"/>
      <c r="P17" s="46"/>
      <c r="Q17" s="46"/>
      <c r="R17" s="94"/>
      <c r="S17" s="95"/>
      <c r="T17" s="96" t="str">
        <f t="shared" si="5"/>
        <v/>
      </c>
      <c r="U17" s="97"/>
      <c r="V17" s="98"/>
      <c r="W17" s="46"/>
      <c r="X17" s="116"/>
      <c r="Y17" s="116"/>
      <c r="Z17" s="116"/>
      <c r="AA17" s="95"/>
      <c r="AB17" s="104"/>
      <c r="AC17" s="119" t="str">
        <f t="shared" si="6"/>
        <v/>
      </c>
      <c r="AD17" s="100" t="str">
        <f t="shared" si="7"/>
        <v/>
      </c>
      <c r="AE17" s="46"/>
      <c r="AF17" s="101" t="str">
        <f t="shared" si="8"/>
        <v/>
      </c>
      <c r="AG17" s="46"/>
      <c r="AH17" s="102"/>
      <c r="AI17" s="101">
        <f t="shared" si="9"/>
        <v>0</v>
      </c>
      <c r="AJ17" s="101" t="str">
        <f t="shared" si="10"/>
        <v/>
      </c>
      <c r="AK17" s="102"/>
      <c r="AL17" s="101">
        <f t="shared" si="0"/>
        <v>0</v>
      </c>
      <c r="AM17" s="102"/>
      <c r="AN17" s="101">
        <f t="shared" si="1"/>
        <v>0</v>
      </c>
      <c r="AO17" s="102"/>
      <c r="AP17" s="101">
        <f t="shared" si="2"/>
        <v>0</v>
      </c>
      <c r="AQ17" s="101">
        <f t="shared" si="11"/>
        <v>2.5</v>
      </c>
      <c r="AR17" s="46"/>
      <c r="AS17" s="102"/>
      <c r="AT17" s="101">
        <f t="shared" si="3"/>
        <v>0</v>
      </c>
      <c r="AU17" s="46"/>
      <c r="AV17" s="102"/>
      <c r="AW17" s="101">
        <f t="shared" si="12"/>
        <v>0</v>
      </c>
      <c r="AX17" s="101">
        <f t="shared" si="13"/>
        <v>2.5</v>
      </c>
      <c r="AY17" s="101" t="str">
        <f t="shared" si="4"/>
        <v/>
      </c>
      <c r="AZ17" s="103" t="str">
        <f t="shared" si="14"/>
        <v/>
      </c>
      <c r="BA17" s="98"/>
      <c r="BB17" s="101">
        <f t="shared" si="15"/>
        <v>0</v>
      </c>
      <c r="BC17" s="98"/>
      <c r="BD17" s="103" t="str">
        <f t="shared" si="16"/>
        <v/>
      </c>
      <c r="BE17" s="104"/>
    </row>
    <row r="18" spans="1:57">
      <c r="A18" s="93">
        <v>15</v>
      </c>
      <c r="B18" s="46"/>
      <c r="C18" s="46"/>
      <c r="D18" s="46"/>
      <c r="E18" s="46"/>
      <c r="F18" s="46"/>
      <c r="G18" s="46"/>
      <c r="H18" s="46"/>
      <c r="I18" s="46"/>
      <c r="J18" s="46"/>
      <c r="K18" s="121"/>
      <c r="L18" s="46"/>
      <c r="M18" s="46"/>
      <c r="N18" s="46"/>
      <c r="O18" s="46"/>
      <c r="P18" s="46"/>
      <c r="Q18" s="46"/>
      <c r="R18" s="94"/>
      <c r="S18" s="95"/>
      <c r="T18" s="96" t="str">
        <f t="shared" si="5"/>
        <v/>
      </c>
      <c r="U18" s="97"/>
      <c r="V18" s="98"/>
      <c r="W18" s="46"/>
      <c r="X18" s="116"/>
      <c r="Y18" s="116"/>
      <c r="Z18" s="116"/>
      <c r="AA18" s="95"/>
      <c r="AB18" s="104"/>
      <c r="AC18" s="119" t="str">
        <f t="shared" si="6"/>
        <v/>
      </c>
      <c r="AD18" s="100" t="str">
        <f t="shared" si="7"/>
        <v/>
      </c>
      <c r="AE18" s="46"/>
      <c r="AF18" s="101" t="str">
        <f t="shared" si="8"/>
        <v/>
      </c>
      <c r="AG18" s="46"/>
      <c r="AH18" s="102"/>
      <c r="AI18" s="101">
        <f t="shared" si="9"/>
        <v>0</v>
      </c>
      <c r="AJ18" s="101" t="str">
        <f t="shared" si="10"/>
        <v/>
      </c>
      <c r="AK18" s="102"/>
      <c r="AL18" s="101">
        <f t="shared" si="0"/>
        <v>0</v>
      </c>
      <c r="AM18" s="102"/>
      <c r="AN18" s="101">
        <f t="shared" si="1"/>
        <v>0</v>
      </c>
      <c r="AO18" s="102"/>
      <c r="AP18" s="101">
        <f t="shared" si="2"/>
        <v>0</v>
      </c>
      <c r="AQ18" s="101">
        <f t="shared" si="11"/>
        <v>2.5</v>
      </c>
      <c r="AR18" s="46"/>
      <c r="AS18" s="102"/>
      <c r="AT18" s="101">
        <f t="shared" si="3"/>
        <v>0</v>
      </c>
      <c r="AU18" s="46"/>
      <c r="AV18" s="102"/>
      <c r="AW18" s="101">
        <f t="shared" si="12"/>
        <v>0</v>
      </c>
      <c r="AX18" s="101">
        <f t="shared" si="13"/>
        <v>2.5</v>
      </c>
      <c r="AY18" s="101" t="str">
        <f t="shared" si="4"/>
        <v/>
      </c>
      <c r="AZ18" s="103" t="str">
        <f t="shared" si="14"/>
        <v/>
      </c>
      <c r="BA18" s="98"/>
      <c r="BB18" s="101">
        <f t="shared" si="15"/>
        <v>0</v>
      </c>
      <c r="BC18" s="98"/>
      <c r="BD18" s="103" t="str">
        <f t="shared" si="16"/>
        <v/>
      </c>
      <c r="BE18" s="104"/>
    </row>
    <row r="19" spans="1:57">
      <c r="A19" s="93">
        <v>16</v>
      </c>
      <c r="B19" s="46"/>
      <c r="C19" s="46"/>
      <c r="D19" s="46"/>
      <c r="E19" s="46"/>
      <c r="F19" s="46"/>
      <c r="G19" s="46"/>
      <c r="H19" s="46"/>
      <c r="I19" s="46"/>
      <c r="J19" s="46"/>
      <c r="K19" s="121"/>
      <c r="L19" s="46"/>
      <c r="M19" s="46"/>
      <c r="N19" s="46"/>
      <c r="O19" s="46"/>
      <c r="P19" s="46"/>
      <c r="Q19" s="46"/>
      <c r="R19" s="94"/>
      <c r="S19" s="95"/>
      <c r="T19" s="96" t="str">
        <f t="shared" si="5"/>
        <v/>
      </c>
      <c r="U19" s="97"/>
      <c r="V19" s="98"/>
      <c r="W19" s="46"/>
      <c r="X19" s="116"/>
      <c r="Y19" s="116"/>
      <c r="Z19" s="116"/>
      <c r="AA19" s="95"/>
      <c r="AB19" s="104"/>
      <c r="AC19" s="119" t="str">
        <f t="shared" si="6"/>
        <v/>
      </c>
      <c r="AD19" s="100" t="str">
        <f t="shared" si="7"/>
        <v/>
      </c>
      <c r="AE19" s="46"/>
      <c r="AF19" s="101" t="str">
        <f t="shared" si="8"/>
        <v/>
      </c>
      <c r="AG19" s="46"/>
      <c r="AH19" s="102"/>
      <c r="AI19" s="101">
        <f t="shared" si="9"/>
        <v>0</v>
      </c>
      <c r="AJ19" s="101" t="str">
        <f t="shared" si="10"/>
        <v/>
      </c>
      <c r="AK19" s="102"/>
      <c r="AL19" s="101">
        <f t="shared" si="0"/>
        <v>0</v>
      </c>
      <c r="AM19" s="102"/>
      <c r="AN19" s="101">
        <f t="shared" si="1"/>
        <v>0</v>
      </c>
      <c r="AO19" s="102"/>
      <c r="AP19" s="101">
        <f t="shared" si="2"/>
        <v>0</v>
      </c>
      <c r="AQ19" s="101">
        <f t="shared" si="11"/>
        <v>2.5</v>
      </c>
      <c r="AR19" s="46"/>
      <c r="AS19" s="102"/>
      <c r="AT19" s="101">
        <f t="shared" si="3"/>
        <v>0</v>
      </c>
      <c r="AU19" s="46"/>
      <c r="AV19" s="102"/>
      <c r="AW19" s="101">
        <f t="shared" si="12"/>
        <v>0</v>
      </c>
      <c r="AX19" s="101">
        <f t="shared" si="13"/>
        <v>2.5</v>
      </c>
      <c r="AY19" s="101" t="str">
        <f t="shared" si="4"/>
        <v/>
      </c>
      <c r="AZ19" s="103" t="str">
        <f t="shared" si="14"/>
        <v/>
      </c>
      <c r="BA19" s="98"/>
      <c r="BB19" s="101">
        <f t="shared" si="15"/>
        <v>0</v>
      </c>
      <c r="BC19" s="98"/>
      <c r="BD19" s="103" t="str">
        <f t="shared" si="16"/>
        <v/>
      </c>
      <c r="BE19" s="104"/>
    </row>
    <row r="20" spans="1:57">
      <c r="A20" s="93">
        <v>17</v>
      </c>
      <c r="B20" s="46"/>
      <c r="C20" s="46"/>
      <c r="D20" s="46"/>
      <c r="E20" s="46"/>
      <c r="F20" s="46"/>
      <c r="G20" s="46"/>
      <c r="H20" s="46"/>
      <c r="I20" s="46"/>
      <c r="J20" s="46"/>
      <c r="K20" s="121"/>
      <c r="L20" s="46"/>
      <c r="M20" s="46"/>
      <c r="N20" s="46"/>
      <c r="O20" s="46"/>
      <c r="P20" s="46"/>
      <c r="Q20" s="46"/>
      <c r="R20" s="94"/>
      <c r="S20" s="95"/>
      <c r="T20" s="96" t="str">
        <f t="shared" si="5"/>
        <v/>
      </c>
      <c r="U20" s="97"/>
      <c r="V20" s="98"/>
      <c r="W20" s="46"/>
      <c r="X20" s="116"/>
      <c r="Y20" s="116"/>
      <c r="Z20" s="116"/>
      <c r="AA20" s="95"/>
      <c r="AB20" s="104"/>
      <c r="AC20" s="119" t="str">
        <f t="shared" si="6"/>
        <v/>
      </c>
      <c r="AD20" s="100" t="str">
        <f t="shared" si="7"/>
        <v/>
      </c>
      <c r="AE20" s="46"/>
      <c r="AF20" s="101" t="str">
        <f t="shared" si="8"/>
        <v/>
      </c>
      <c r="AG20" s="46"/>
      <c r="AH20" s="102"/>
      <c r="AI20" s="101">
        <f t="shared" si="9"/>
        <v>0</v>
      </c>
      <c r="AJ20" s="101" t="str">
        <f t="shared" si="10"/>
        <v/>
      </c>
      <c r="AK20" s="102"/>
      <c r="AL20" s="101">
        <f t="shared" si="0"/>
        <v>0</v>
      </c>
      <c r="AM20" s="102"/>
      <c r="AN20" s="101">
        <f t="shared" si="1"/>
        <v>0</v>
      </c>
      <c r="AO20" s="102"/>
      <c r="AP20" s="101">
        <f t="shared" si="2"/>
        <v>0</v>
      </c>
      <c r="AQ20" s="101">
        <f t="shared" si="11"/>
        <v>2.5</v>
      </c>
      <c r="AR20" s="46"/>
      <c r="AS20" s="102"/>
      <c r="AT20" s="101">
        <f t="shared" si="3"/>
        <v>0</v>
      </c>
      <c r="AU20" s="46"/>
      <c r="AV20" s="102"/>
      <c r="AW20" s="101">
        <f t="shared" si="12"/>
        <v>0</v>
      </c>
      <c r="AX20" s="101">
        <f t="shared" si="13"/>
        <v>2.5</v>
      </c>
      <c r="AY20" s="101" t="str">
        <f t="shared" si="4"/>
        <v/>
      </c>
      <c r="AZ20" s="103" t="str">
        <f t="shared" si="14"/>
        <v/>
      </c>
      <c r="BA20" s="98"/>
      <c r="BB20" s="101">
        <f t="shared" si="15"/>
        <v>0</v>
      </c>
      <c r="BC20" s="98"/>
      <c r="BD20" s="103" t="str">
        <f t="shared" si="16"/>
        <v/>
      </c>
      <c r="BE20" s="104"/>
    </row>
    <row r="21" spans="1:57">
      <c r="A21" s="93">
        <v>18</v>
      </c>
      <c r="B21" s="46"/>
      <c r="C21" s="46"/>
      <c r="D21" s="46"/>
      <c r="E21" s="46"/>
      <c r="F21" s="46"/>
      <c r="G21" s="46"/>
      <c r="H21" s="46"/>
      <c r="I21" s="46"/>
      <c r="J21" s="46"/>
      <c r="K21" s="121"/>
      <c r="L21" s="46"/>
      <c r="M21" s="46"/>
      <c r="N21" s="46"/>
      <c r="O21" s="46"/>
      <c r="P21" s="46"/>
      <c r="Q21" s="46"/>
      <c r="R21" s="94"/>
      <c r="S21" s="95"/>
      <c r="T21" s="96" t="str">
        <f t="shared" si="5"/>
        <v/>
      </c>
      <c r="U21" s="97"/>
      <c r="V21" s="98"/>
      <c r="W21" s="46"/>
      <c r="X21" s="116"/>
      <c r="Y21" s="116"/>
      <c r="Z21" s="116"/>
      <c r="AA21" s="95"/>
      <c r="AB21" s="104"/>
      <c r="AC21" s="119" t="str">
        <f t="shared" si="6"/>
        <v/>
      </c>
      <c r="AD21" s="100" t="str">
        <f t="shared" si="7"/>
        <v/>
      </c>
      <c r="AE21" s="46"/>
      <c r="AF21" s="101" t="str">
        <f t="shared" si="8"/>
        <v/>
      </c>
      <c r="AG21" s="46"/>
      <c r="AH21" s="102"/>
      <c r="AI21" s="101">
        <f t="shared" si="9"/>
        <v>0</v>
      </c>
      <c r="AJ21" s="101" t="str">
        <f t="shared" si="10"/>
        <v/>
      </c>
      <c r="AK21" s="102"/>
      <c r="AL21" s="101">
        <f t="shared" si="0"/>
        <v>0</v>
      </c>
      <c r="AM21" s="102"/>
      <c r="AN21" s="101">
        <f t="shared" si="1"/>
        <v>0</v>
      </c>
      <c r="AO21" s="102"/>
      <c r="AP21" s="101">
        <f t="shared" si="2"/>
        <v>0</v>
      </c>
      <c r="AQ21" s="101">
        <f t="shared" si="11"/>
        <v>2.5</v>
      </c>
      <c r="AR21" s="46"/>
      <c r="AS21" s="102"/>
      <c r="AT21" s="101">
        <f t="shared" si="3"/>
        <v>0</v>
      </c>
      <c r="AU21" s="46"/>
      <c r="AV21" s="102"/>
      <c r="AW21" s="101">
        <f t="shared" si="12"/>
        <v>0</v>
      </c>
      <c r="AX21" s="101">
        <f t="shared" si="13"/>
        <v>2.5</v>
      </c>
      <c r="AY21" s="101" t="str">
        <f t="shared" si="4"/>
        <v/>
      </c>
      <c r="AZ21" s="103" t="str">
        <f t="shared" si="14"/>
        <v/>
      </c>
      <c r="BA21" s="98"/>
      <c r="BB21" s="101">
        <f t="shared" si="15"/>
        <v>0</v>
      </c>
      <c r="BC21" s="98"/>
      <c r="BD21" s="103" t="str">
        <f t="shared" si="16"/>
        <v/>
      </c>
      <c r="BE21" s="104"/>
    </row>
    <row r="22" spans="1:57">
      <c r="A22" s="93">
        <v>19</v>
      </c>
      <c r="B22" s="46"/>
      <c r="C22" s="46"/>
      <c r="D22" s="46"/>
      <c r="E22" s="46"/>
      <c r="F22" s="46"/>
      <c r="G22" s="46"/>
      <c r="H22" s="46"/>
      <c r="I22" s="46"/>
      <c r="J22" s="46"/>
      <c r="K22" s="121"/>
      <c r="L22" s="46"/>
      <c r="M22" s="46"/>
      <c r="N22" s="46"/>
      <c r="O22" s="46"/>
      <c r="P22" s="46"/>
      <c r="Q22" s="46"/>
      <c r="R22" s="94"/>
      <c r="S22" s="95"/>
      <c r="T22" s="96" t="str">
        <f t="shared" si="5"/>
        <v/>
      </c>
      <c r="U22" s="97"/>
      <c r="V22" s="98"/>
      <c r="W22" s="46"/>
      <c r="X22" s="116"/>
      <c r="Y22" s="116"/>
      <c r="Z22" s="116"/>
      <c r="AA22" s="95"/>
      <c r="AB22" s="104"/>
      <c r="AC22" s="119" t="str">
        <f t="shared" si="6"/>
        <v/>
      </c>
      <c r="AD22" s="100" t="str">
        <f t="shared" si="7"/>
        <v/>
      </c>
      <c r="AE22" s="46"/>
      <c r="AF22" s="101" t="str">
        <f t="shared" si="8"/>
        <v/>
      </c>
      <c r="AG22" s="46"/>
      <c r="AH22" s="102"/>
      <c r="AI22" s="101">
        <f t="shared" si="9"/>
        <v>0</v>
      </c>
      <c r="AJ22" s="101" t="str">
        <f t="shared" si="10"/>
        <v/>
      </c>
      <c r="AK22" s="102"/>
      <c r="AL22" s="101">
        <f t="shared" si="0"/>
        <v>0</v>
      </c>
      <c r="AM22" s="102"/>
      <c r="AN22" s="101">
        <f t="shared" si="1"/>
        <v>0</v>
      </c>
      <c r="AO22" s="102"/>
      <c r="AP22" s="101">
        <f t="shared" si="2"/>
        <v>0</v>
      </c>
      <c r="AQ22" s="101">
        <f t="shared" si="11"/>
        <v>2.5</v>
      </c>
      <c r="AR22" s="46"/>
      <c r="AS22" s="102"/>
      <c r="AT22" s="101">
        <f t="shared" si="3"/>
        <v>0</v>
      </c>
      <c r="AU22" s="46"/>
      <c r="AV22" s="102"/>
      <c r="AW22" s="101">
        <f t="shared" si="12"/>
        <v>0</v>
      </c>
      <c r="AX22" s="101">
        <f t="shared" si="13"/>
        <v>2.5</v>
      </c>
      <c r="AY22" s="101" t="str">
        <f t="shared" si="4"/>
        <v/>
      </c>
      <c r="AZ22" s="103" t="str">
        <f t="shared" si="14"/>
        <v/>
      </c>
      <c r="BA22" s="98"/>
      <c r="BB22" s="101">
        <f t="shared" si="15"/>
        <v>0</v>
      </c>
      <c r="BC22" s="98"/>
      <c r="BD22" s="103" t="str">
        <f t="shared" si="16"/>
        <v/>
      </c>
      <c r="BE22" s="104"/>
    </row>
    <row r="23" spans="1:57">
      <c r="A23" s="93">
        <v>20</v>
      </c>
      <c r="B23" s="46"/>
      <c r="C23" s="46"/>
      <c r="D23" s="46"/>
      <c r="E23" s="46"/>
      <c r="F23" s="46"/>
      <c r="G23" s="46"/>
      <c r="H23" s="46"/>
      <c r="I23" s="46"/>
      <c r="J23" s="46"/>
      <c r="K23" s="121"/>
      <c r="L23" s="46"/>
      <c r="M23" s="46"/>
      <c r="N23" s="46"/>
      <c r="O23" s="46"/>
      <c r="P23" s="46"/>
      <c r="Q23" s="46"/>
      <c r="R23" s="94"/>
      <c r="S23" s="95"/>
      <c r="T23" s="96" t="str">
        <f t="shared" si="5"/>
        <v/>
      </c>
      <c r="U23" s="97"/>
      <c r="V23" s="98"/>
      <c r="W23" s="46"/>
      <c r="X23" s="116"/>
      <c r="Y23" s="116"/>
      <c r="Z23" s="116"/>
      <c r="AA23" s="95"/>
      <c r="AB23" s="104"/>
      <c r="AC23" s="119" t="str">
        <f t="shared" si="6"/>
        <v/>
      </c>
      <c r="AD23" s="100" t="str">
        <f t="shared" si="7"/>
        <v/>
      </c>
      <c r="AE23" s="46"/>
      <c r="AF23" s="101" t="str">
        <f t="shared" si="8"/>
        <v/>
      </c>
      <c r="AG23" s="46"/>
      <c r="AH23" s="102"/>
      <c r="AI23" s="101">
        <f t="shared" si="9"/>
        <v>0</v>
      </c>
      <c r="AJ23" s="101" t="str">
        <f t="shared" si="10"/>
        <v/>
      </c>
      <c r="AK23" s="102"/>
      <c r="AL23" s="101">
        <f t="shared" si="0"/>
        <v>0</v>
      </c>
      <c r="AM23" s="102"/>
      <c r="AN23" s="101">
        <f t="shared" si="1"/>
        <v>0</v>
      </c>
      <c r="AO23" s="102"/>
      <c r="AP23" s="101">
        <f t="shared" si="2"/>
        <v>0</v>
      </c>
      <c r="AQ23" s="101">
        <f t="shared" si="11"/>
        <v>2.5</v>
      </c>
      <c r="AR23" s="46"/>
      <c r="AS23" s="102"/>
      <c r="AT23" s="101">
        <f t="shared" si="3"/>
        <v>0</v>
      </c>
      <c r="AU23" s="46"/>
      <c r="AV23" s="102"/>
      <c r="AW23" s="101">
        <f t="shared" si="12"/>
        <v>0</v>
      </c>
      <c r="AX23" s="101">
        <f t="shared" si="13"/>
        <v>2.5</v>
      </c>
      <c r="AY23" s="101" t="str">
        <f t="shared" si="4"/>
        <v/>
      </c>
      <c r="AZ23" s="103" t="str">
        <f t="shared" si="14"/>
        <v/>
      </c>
      <c r="BA23" s="98"/>
      <c r="BB23" s="101">
        <f t="shared" si="15"/>
        <v>0</v>
      </c>
      <c r="BC23" s="98"/>
      <c r="BD23" s="103" t="str">
        <f t="shared" si="16"/>
        <v/>
      </c>
      <c r="BE23" s="104"/>
    </row>
    <row r="24" spans="1:57">
      <c r="A24" s="93">
        <v>21</v>
      </c>
      <c r="B24" s="46"/>
      <c r="C24" s="46"/>
      <c r="D24" s="46"/>
      <c r="E24" s="46"/>
      <c r="F24" s="46"/>
      <c r="G24" s="46"/>
      <c r="H24" s="46"/>
      <c r="I24" s="46"/>
      <c r="J24" s="46"/>
      <c r="K24" s="121"/>
      <c r="L24" s="46"/>
      <c r="M24" s="46"/>
      <c r="N24" s="46"/>
      <c r="O24" s="46"/>
      <c r="P24" s="46"/>
      <c r="Q24" s="46"/>
      <c r="R24" s="94"/>
      <c r="S24" s="95"/>
      <c r="T24" s="96" t="str">
        <f t="shared" si="5"/>
        <v/>
      </c>
      <c r="U24" s="97"/>
      <c r="V24" s="98"/>
      <c r="W24" s="46"/>
      <c r="X24" s="116"/>
      <c r="Y24" s="116"/>
      <c r="Z24" s="116"/>
      <c r="AA24" s="95"/>
      <c r="AB24" s="104"/>
      <c r="AC24" s="119" t="str">
        <f t="shared" si="6"/>
        <v/>
      </c>
      <c r="AD24" s="100" t="str">
        <f t="shared" si="7"/>
        <v/>
      </c>
      <c r="AE24" s="46"/>
      <c r="AF24" s="101" t="str">
        <f t="shared" si="8"/>
        <v/>
      </c>
      <c r="AG24" s="46"/>
      <c r="AH24" s="102"/>
      <c r="AI24" s="101">
        <f t="shared" si="9"/>
        <v>0</v>
      </c>
      <c r="AJ24" s="101" t="str">
        <f t="shared" si="10"/>
        <v/>
      </c>
      <c r="AK24" s="102"/>
      <c r="AL24" s="101">
        <f t="shared" si="0"/>
        <v>0</v>
      </c>
      <c r="AM24" s="102"/>
      <c r="AN24" s="101">
        <f t="shared" si="1"/>
        <v>0</v>
      </c>
      <c r="AO24" s="102"/>
      <c r="AP24" s="101">
        <f t="shared" si="2"/>
        <v>0</v>
      </c>
      <c r="AQ24" s="101">
        <f t="shared" si="11"/>
        <v>2.5</v>
      </c>
      <c r="AR24" s="46"/>
      <c r="AS24" s="102"/>
      <c r="AT24" s="101">
        <f t="shared" si="3"/>
        <v>0</v>
      </c>
      <c r="AU24" s="46"/>
      <c r="AV24" s="102"/>
      <c r="AW24" s="101">
        <f t="shared" si="12"/>
        <v>0</v>
      </c>
      <c r="AX24" s="101">
        <f t="shared" si="13"/>
        <v>2.5</v>
      </c>
      <c r="AY24" s="101" t="str">
        <f t="shared" si="4"/>
        <v/>
      </c>
      <c r="AZ24" s="103" t="str">
        <f t="shared" si="14"/>
        <v/>
      </c>
      <c r="BA24" s="98"/>
      <c r="BB24" s="101">
        <f t="shared" si="15"/>
        <v>0</v>
      </c>
      <c r="BC24" s="98"/>
      <c r="BD24" s="103" t="str">
        <f t="shared" si="16"/>
        <v/>
      </c>
      <c r="BE24" s="104"/>
    </row>
    <row r="25" spans="1:57">
      <c r="A25" s="93">
        <v>22</v>
      </c>
      <c r="B25" s="46"/>
      <c r="C25" s="46"/>
      <c r="D25" s="46"/>
      <c r="E25" s="46"/>
      <c r="F25" s="46"/>
      <c r="G25" s="46"/>
      <c r="H25" s="46"/>
      <c r="I25" s="46"/>
      <c r="J25" s="46"/>
      <c r="K25" s="121"/>
      <c r="L25" s="46"/>
      <c r="M25" s="46"/>
      <c r="N25" s="46"/>
      <c r="O25" s="46"/>
      <c r="P25" s="46"/>
      <c r="Q25" s="46"/>
      <c r="R25" s="94"/>
      <c r="S25" s="95"/>
      <c r="T25" s="96" t="str">
        <f t="shared" si="5"/>
        <v/>
      </c>
      <c r="U25" s="97"/>
      <c r="V25" s="98"/>
      <c r="W25" s="46"/>
      <c r="X25" s="116"/>
      <c r="Y25" s="116"/>
      <c r="Z25" s="116"/>
      <c r="AA25" s="95"/>
      <c r="AB25" s="104"/>
      <c r="AC25" s="119" t="str">
        <f t="shared" si="6"/>
        <v/>
      </c>
      <c r="AD25" s="100" t="str">
        <f t="shared" si="7"/>
        <v/>
      </c>
      <c r="AE25" s="46"/>
      <c r="AF25" s="101" t="str">
        <f t="shared" si="8"/>
        <v/>
      </c>
      <c r="AG25" s="46"/>
      <c r="AH25" s="102"/>
      <c r="AI25" s="101">
        <f t="shared" si="9"/>
        <v>0</v>
      </c>
      <c r="AJ25" s="101" t="str">
        <f t="shared" si="10"/>
        <v/>
      </c>
      <c r="AK25" s="102"/>
      <c r="AL25" s="101">
        <f t="shared" si="0"/>
        <v>0</v>
      </c>
      <c r="AM25" s="102"/>
      <c r="AN25" s="101">
        <f t="shared" si="1"/>
        <v>0</v>
      </c>
      <c r="AO25" s="102"/>
      <c r="AP25" s="101">
        <f t="shared" si="2"/>
        <v>0</v>
      </c>
      <c r="AQ25" s="101">
        <f t="shared" si="11"/>
        <v>2.5</v>
      </c>
      <c r="AR25" s="46"/>
      <c r="AS25" s="102"/>
      <c r="AT25" s="101">
        <f t="shared" si="3"/>
        <v>0</v>
      </c>
      <c r="AU25" s="46"/>
      <c r="AV25" s="102"/>
      <c r="AW25" s="101">
        <f t="shared" si="12"/>
        <v>0</v>
      </c>
      <c r="AX25" s="101">
        <f t="shared" si="13"/>
        <v>2.5</v>
      </c>
      <c r="AY25" s="101" t="str">
        <f t="shared" si="4"/>
        <v/>
      </c>
      <c r="AZ25" s="103" t="str">
        <f t="shared" si="14"/>
        <v/>
      </c>
      <c r="BA25" s="98"/>
      <c r="BB25" s="101">
        <f t="shared" si="15"/>
        <v>0</v>
      </c>
      <c r="BC25" s="98"/>
      <c r="BD25" s="103" t="str">
        <f t="shared" si="16"/>
        <v/>
      </c>
      <c r="BE25" s="104"/>
    </row>
    <row r="26" spans="1:57">
      <c r="A26" s="93">
        <v>23</v>
      </c>
      <c r="B26" s="46"/>
      <c r="C26" s="46"/>
      <c r="D26" s="46"/>
      <c r="E26" s="46"/>
      <c r="F26" s="46"/>
      <c r="G26" s="46"/>
      <c r="H26" s="46"/>
      <c r="I26" s="46"/>
      <c r="J26" s="46"/>
      <c r="K26" s="121"/>
      <c r="L26" s="46"/>
      <c r="M26" s="46"/>
      <c r="N26" s="46"/>
      <c r="O26" s="46"/>
      <c r="P26" s="46"/>
      <c r="Q26" s="46"/>
      <c r="R26" s="94"/>
      <c r="S26" s="95"/>
      <c r="T26" s="96" t="str">
        <f t="shared" si="5"/>
        <v/>
      </c>
      <c r="U26" s="97"/>
      <c r="V26" s="98"/>
      <c r="W26" s="46"/>
      <c r="X26" s="116"/>
      <c r="Y26" s="116"/>
      <c r="Z26" s="116"/>
      <c r="AA26" s="95"/>
      <c r="AB26" s="104"/>
      <c r="AC26" s="119" t="str">
        <f t="shared" si="6"/>
        <v/>
      </c>
      <c r="AD26" s="100" t="str">
        <f t="shared" si="7"/>
        <v/>
      </c>
      <c r="AE26" s="46"/>
      <c r="AF26" s="101" t="str">
        <f t="shared" si="8"/>
        <v/>
      </c>
      <c r="AG26" s="46"/>
      <c r="AH26" s="102"/>
      <c r="AI26" s="101">
        <f t="shared" si="9"/>
        <v>0</v>
      </c>
      <c r="AJ26" s="101" t="str">
        <f t="shared" si="10"/>
        <v/>
      </c>
      <c r="AK26" s="102"/>
      <c r="AL26" s="101">
        <f t="shared" si="0"/>
        <v>0</v>
      </c>
      <c r="AM26" s="102"/>
      <c r="AN26" s="101">
        <f t="shared" si="1"/>
        <v>0</v>
      </c>
      <c r="AO26" s="102"/>
      <c r="AP26" s="101">
        <f t="shared" si="2"/>
        <v>0</v>
      </c>
      <c r="AQ26" s="101">
        <f t="shared" si="11"/>
        <v>2.5</v>
      </c>
      <c r="AR26" s="46"/>
      <c r="AS26" s="102"/>
      <c r="AT26" s="101">
        <f t="shared" si="3"/>
        <v>0</v>
      </c>
      <c r="AU26" s="46"/>
      <c r="AV26" s="102"/>
      <c r="AW26" s="101">
        <f t="shared" si="12"/>
        <v>0</v>
      </c>
      <c r="AX26" s="101">
        <f t="shared" si="13"/>
        <v>2.5</v>
      </c>
      <c r="AY26" s="101" t="str">
        <f t="shared" si="4"/>
        <v/>
      </c>
      <c r="AZ26" s="103" t="str">
        <f t="shared" si="14"/>
        <v/>
      </c>
      <c r="BA26" s="98"/>
      <c r="BB26" s="101">
        <f t="shared" si="15"/>
        <v>0</v>
      </c>
      <c r="BC26" s="98"/>
      <c r="BD26" s="103" t="str">
        <f t="shared" si="16"/>
        <v/>
      </c>
      <c r="BE26" s="104"/>
    </row>
    <row r="27" spans="1:57">
      <c r="A27" s="93">
        <v>24</v>
      </c>
      <c r="B27" s="46"/>
      <c r="C27" s="46"/>
      <c r="D27" s="46"/>
      <c r="E27" s="46"/>
      <c r="F27" s="46"/>
      <c r="G27" s="46"/>
      <c r="H27" s="46"/>
      <c r="I27" s="46"/>
      <c r="J27" s="46"/>
      <c r="K27" s="121"/>
      <c r="L27" s="46"/>
      <c r="M27" s="46"/>
      <c r="N27" s="46"/>
      <c r="O27" s="46"/>
      <c r="P27" s="46"/>
      <c r="Q27" s="46"/>
      <c r="R27" s="94"/>
      <c r="S27" s="95"/>
      <c r="T27" s="96" t="str">
        <f t="shared" si="5"/>
        <v/>
      </c>
      <c r="U27" s="97"/>
      <c r="V27" s="98"/>
      <c r="W27" s="46"/>
      <c r="X27" s="116"/>
      <c r="Y27" s="116"/>
      <c r="Z27" s="116"/>
      <c r="AA27" s="95"/>
      <c r="AB27" s="104"/>
      <c r="AC27" s="119" t="str">
        <f t="shared" si="6"/>
        <v/>
      </c>
      <c r="AD27" s="100" t="str">
        <f t="shared" si="7"/>
        <v/>
      </c>
      <c r="AE27" s="46"/>
      <c r="AF27" s="101" t="str">
        <f t="shared" si="8"/>
        <v/>
      </c>
      <c r="AG27" s="46"/>
      <c r="AH27" s="102"/>
      <c r="AI27" s="101">
        <f t="shared" si="9"/>
        <v>0</v>
      </c>
      <c r="AJ27" s="101" t="str">
        <f t="shared" si="10"/>
        <v/>
      </c>
      <c r="AK27" s="102"/>
      <c r="AL27" s="101">
        <f t="shared" si="0"/>
        <v>0</v>
      </c>
      <c r="AM27" s="102"/>
      <c r="AN27" s="101">
        <f t="shared" si="1"/>
        <v>0</v>
      </c>
      <c r="AO27" s="102"/>
      <c r="AP27" s="101">
        <f t="shared" si="2"/>
        <v>0</v>
      </c>
      <c r="AQ27" s="101">
        <f t="shared" si="11"/>
        <v>2.5</v>
      </c>
      <c r="AR27" s="46"/>
      <c r="AS27" s="102"/>
      <c r="AT27" s="101">
        <f t="shared" si="3"/>
        <v>0</v>
      </c>
      <c r="AU27" s="46"/>
      <c r="AV27" s="102"/>
      <c r="AW27" s="101">
        <f t="shared" si="12"/>
        <v>0</v>
      </c>
      <c r="AX27" s="101">
        <f t="shared" si="13"/>
        <v>2.5</v>
      </c>
      <c r="AY27" s="101" t="str">
        <f t="shared" si="4"/>
        <v/>
      </c>
      <c r="AZ27" s="103" t="str">
        <f t="shared" si="14"/>
        <v/>
      </c>
      <c r="BA27" s="98"/>
      <c r="BB27" s="101">
        <f t="shared" si="15"/>
        <v>0</v>
      </c>
      <c r="BC27" s="98"/>
      <c r="BD27" s="103" t="str">
        <f t="shared" si="16"/>
        <v/>
      </c>
      <c r="BE27" s="104"/>
    </row>
    <row r="28" spans="1:57">
      <c r="A28" s="93">
        <v>25</v>
      </c>
      <c r="B28" s="46"/>
      <c r="C28" s="46"/>
      <c r="D28" s="46"/>
      <c r="E28" s="46"/>
      <c r="F28" s="46"/>
      <c r="G28" s="46"/>
      <c r="H28" s="46"/>
      <c r="I28" s="46"/>
      <c r="J28" s="46"/>
      <c r="K28" s="121"/>
      <c r="L28" s="46"/>
      <c r="M28" s="46"/>
      <c r="N28" s="46"/>
      <c r="O28" s="46"/>
      <c r="P28" s="46"/>
      <c r="Q28" s="46"/>
      <c r="R28" s="94"/>
      <c r="S28" s="95"/>
      <c r="T28" s="96" t="str">
        <f t="shared" si="5"/>
        <v/>
      </c>
      <c r="U28" s="97"/>
      <c r="V28" s="98"/>
      <c r="W28" s="46"/>
      <c r="X28" s="116"/>
      <c r="Y28" s="116"/>
      <c r="Z28" s="116"/>
      <c r="AA28" s="95"/>
      <c r="AB28" s="104"/>
      <c r="AC28" s="119" t="str">
        <f t="shared" si="6"/>
        <v/>
      </c>
      <c r="AD28" s="100" t="str">
        <f t="shared" si="7"/>
        <v/>
      </c>
      <c r="AE28" s="46"/>
      <c r="AF28" s="101" t="str">
        <f t="shared" si="8"/>
        <v/>
      </c>
      <c r="AG28" s="46"/>
      <c r="AH28" s="102"/>
      <c r="AI28" s="101">
        <f t="shared" si="9"/>
        <v>0</v>
      </c>
      <c r="AJ28" s="101" t="str">
        <f t="shared" si="10"/>
        <v/>
      </c>
      <c r="AK28" s="102"/>
      <c r="AL28" s="101">
        <f t="shared" si="0"/>
        <v>0</v>
      </c>
      <c r="AM28" s="102"/>
      <c r="AN28" s="101">
        <f t="shared" si="1"/>
        <v>0</v>
      </c>
      <c r="AO28" s="102"/>
      <c r="AP28" s="101">
        <f t="shared" si="2"/>
        <v>0</v>
      </c>
      <c r="AQ28" s="101">
        <f t="shared" si="11"/>
        <v>2.5</v>
      </c>
      <c r="AR28" s="46"/>
      <c r="AS28" s="102"/>
      <c r="AT28" s="101">
        <f t="shared" si="3"/>
        <v>0</v>
      </c>
      <c r="AU28" s="46"/>
      <c r="AV28" s="102"/>
      <c r="AW28" s="101">
        <f t="shared" si="12"/>
        <v>0</v>
      </c>
      <c r="AX28" s="101">
        <f t="shared" si="13"/>
        <v>2.5</v>
      </c>
      <c r="AY28" s="101" t="str">
        <f t="shared" si="4"/>
        <v/>
      </c>
      <c r="AZ28" s="103" t="str">
        <f t="shared" si="14"/>
        <v/>
      </c>
      <c r="BA28" s="98"/>
      <c r="BB28" s="101">
        <f t="shared" si="15"/>
        <v>0</v>
      </c>
      <c r="BC28" s="98"/>
      <c r="BD28" s="103" t="str">
        <f t="shared" si="16"/>
        <v/>
      </c>
      <c r="BE28" s="104"/>
    </row>
    <row r="29" spans="1:57">
      <c r="A29" s="93">
        <v>26</v>
      </c>
      <c r="B29" s="46"/>
      <c r="C29" s="46"/>
      <c r="D29" s="46"/>
      <c r="E29" s="46"/>
      <c r="F29" s="46"/>
      <c r="G29" s="46"/>
      <c r="H29" s="46"/>
      <c r="I29" s="46"/>
      <c r="J29" s="46"/>
      <c r="K29" s="121"/>
      <c r="L29" s="46"/>
      <c r="M29" s="46"/>
      <c r="N29" s="46"/>
      <c r="O29" s="46"/>
      <c r="P29" s="46"/>
      <c r="Q29" s="46"/>
      <c r="R29" s="94"/>
      <c r="S29" s="95"/>
      <c r="T29" s="96" t="str">
        <f t="shared" si="5"/>
        <v/>
      </c>
      <c r="U29" s="97"/>
      <c r="V29" s="98"/>
      <c r="W29" s="46"/>
      <c r="X29" s="116"/>
      <c r="Y29" s="116"/>
      <c r="Z29" s="116"/>
      <c r="AA29" s="95"/>
      <c r="AB29" s="104"/>
      <c r="AC29" s="119" t="str">
        <f t="shared" si="6"/>
        <v/>
      </c>
      <c r="AD29" s="100" t="str">
        <f t="shared" si="7"/>
        <v/>
      </c>
      <c r="AE29" s="46"/>
      <c r="AF29" s="101" t="str">
        <f t="shared" si="8"/>
        <v/>
      </c>
      <c r="AG29" s="46"/>
      <c r="AH29" s="102"/>
      <c r="AI29" s="101">
        <f t="shared" si="9"/>
        <v>0</v>
      </c>
      <c r="AJ29" s="101" t="str">
        <f t="shared" si="10"/>
        <v/>
      </c>
      <c r="AK29" s="102"/>
      <c r="AL29" s="101">
        <f t="shared" si="0"/>
        <v>0</v>
      </c>
      <c r="AM29" s="102"/>
      <c r="AN29" s="101">
        <f t="shared" si="1"/>
        <v>0</v>
      </c>
      <c r="AO29" s="102"/>
      <c r="AP29" s="101">
        <f t="shared" si="2"/>
        <v>0</v>
      </c>
      <c r="AQ29" s="101">
        <f t="shared" si="11"/>
        <v>2.5</v>
      </c>
      <c r="AR29" s="46"/>
      <c r="AS29" s="102"/>
      <c r="AT29" s="101">
        <f t="shared" si="3"/>
        <v>0</v>
      </c>
      <c r="AU29" s="46"/>
      <c r="AV29" s="102"/>
      <c r="AW29" s="101">
        <f t="shared" si="12"/>
        <v>0</v>
      </c>
      <c r="AX29" s="101">
        <f t="shared" si="13"/>
        <v>2.5</v>
      </c>
      <c r="AY29" s="101" t="str">
        <f t="shared" si="4"/>
        <v/>
      </c>
      <c r="AZ29" s="103" t="str">
        <f t="shared" si="14"/>
        <v/>
      </c>
      <c r="BA29" s="98"/>
      <c r="BB29" s="101">
        <f t="shared" si="15"/>
        <v>0</v>
      </c>
      <c r="BC29" s="98"/>
      <c r="BD29" s="103" t="str">
        <f t="shared" si="16"/>
        <v/>
      </c>
      <c r="BE29" s="104"/>
    </row>
    <row r="30" spans="1:57">
      <c r="A30" s="93">
        <v>27</v>
      </c>
      <c r="B30" s="46"/>
      <c r="C30" s="46"/>
      <c r="D30" s="46"/>
      <c r="E30" s="46"/>
      <c r="F30" s="46"/>
      <c r="G30" s="46"/>
      <c r="H30" s="46"/>
      <c r="I30" s="46"/>
      <c r="J30" s="46"/>
      <c r="K30" s="121"/>
      <c r="L30" s="46"/>
      <c r="M30" s="46"/>
      <c r="N30" s="46"/>
      <c r="O30" s="46"/>
      <c r="P30" s="46"/>
      <c r="Q30" s="46"/>
      <c r="R30" s="94"/>
      <c r="S30" s="95"/>
      <c r="T30" s="96" t="str">
        <f t="shared" si="5"/>
        <v/>
      </c>
      <c r="U30" s="97"/>
      <c r="V30" s="98"/>
      <c r="W30" s="46"/>
      <c r="X30" s="116"/>
      <c r="Y30" s="116"/>
      <c r="Z30" s="116"/>
      <c r="AA30" s="95"/>
      <c r="AB30" s="104"/>
      <c r="AC30" s="119" t="str">
        <f t="shared" si="6"/>
        <v/>
      </c>
      <c r="AD30" s="100" t="str">
        <f t="shared" si="7"/>
        <v/>
      </c>
      <c r="AE30" s="46"/>
      <c r="AF30" s="101" t="str">
        <f t="shared" si="8"/>
        <v/>
      </c>
      <c r="AG30" s="46"/>
      <c r="AH30" s="102"/>
      <c r="AI30" s="101">
        <f t="shared" si="9"/>
        <v>0</v>
      </c>
      <c r="AJ30" s="101" t="str">
        <f t="shared" si="10"/>
        <v/>
      </c>
      <c r="AK30" s="102"/>
      <c r="AL30" s="101">
        <f t="shared" si="0"/>
        <v>0</v>
      </c>
      <c r="AM30" s="102"/>
      <c r="AN30" s="101">
        <f t="shared" si="1"/>
        <v>0</v>
      </c>
      <c r="AO30" s="102"/>
      <c r="AP30" s="101">
        <f t="shared" si="2"/>
        <v>0</v>
      </c>
      <c r="AQ30" s="101">
        <f t="shared" si="11"/>
        <v>2.5</v>
      </c>
      <c r="AR30" s="46"/>
      <c r="AS30" s="102"/>
      <c r="AT30" s="101">
        <f t="shared" si="3"/>
        <v>0</v>
      </c>
      <c r="AU30" s="46"/>
      <c r="AV30" s="102"/>
      <c r="AW30" s="101">
        <f t="shared" si="12"/>
        <v>0</v>
      </c>
      <c r="AX30" s="101">
        <f t="shared" si="13"/>
        <v>2.5</v>
      </c>
      <c r="AY30" s="101" t="str">
        <f t="shared" si="4"/>
        <v/>
      </c>
      <c r="AZ30" s="103" t="str">
        <f t="shared" si="14"/>
        <v/>
      </c>
      <c r="BA30" s="98"/>
      <c r="BB30" s="101">
        <f t="shared" si="15"/>
        <v>0</v>
      </c>
      <c r="BC30" s="98"/>
      <c r="BD30" s="103" t="str">
        <f t="shared" si="16"/>
        <v/>
      </c>
      <c r="BE30" s="104"/>
    </row>
    <row r="31" spans="1:57">
      <c r="A31" s="93">
        <v>28</v>
      </c>
      <c r="B31" s="46"/>
      <c r="C31" s="46"/>
      <c r="D31" s="46"/>
      <c r="E31" s="46"/>
      <c r="F31" s="46"/>
      <c r="G31" s="46"/>
      <c r="H31" s="46"/>
      <c r="I31" s="46"/>
      <c r="J31" s="46"/>
      <c r="K31" s="121"/>
      <c r="L31" s="46"/>
      <c r="M31" s="46"/>
      <c r="N31" s="46"/>
      <c r="O31" s="46"/>
      <c r="P31" s="46"/>
      <c r="Q31" s="46"/>
      <c r="R31" s="94"/>
      <c r="S31" s="95"/>
      <c r="T31" s="96" t="str">
        <f t="shared" si="5"/>
        <v/>
      </c>
      <c r="U31" s="97"/>
      <c r="V31" s="98"/>
      <c r="W31" s="46"/>
      <c r="X31" s="116"/>
      <c r="Y31" s="116"/>
      <c r="Z31" s="116"/>
      <c r="AA31" s="95"/>
      <c r="AB31" s="104"/>
      <c r="AC31" s="119" t="str">
        <f t="shared" si="6"/>
        <v/>
      </c>
      <c r="AD31" s="100" t="str">
        <f t="shared" si="7"/>
        <v/>
      </c>
      <c r="AE31" s="46"/>
      <c r="AF31" s="101" t="str">
        <f t="shared" si="8"/>
        <v/>
      </c>
      <c r="AG31" s="46"/>
      <c r="AH31" s="102"/>
      <c r="AI31" s="101">
        <f t="shared" si="9"/>
        <v>0</v>
      </c>
      <c r="AJ31" s="101" t="str">
        <f t="shared" si="10"/>
        <v/>
      </c>
      <c r="AK31" s="102"/>
      <c r="AL31" s="101">
        <f t="shared" si="0"/>
        <v>0</v>
      </c>
      <c r="AM31" s="102"/>
      <c r="AN31" s="101">
        <f t="shared" si="1"/>
        <v>0</v>
      </c>
      <c r="AO31" s="102"/>
      <c r="AP31" s="101">
        <f t="shared" si="2"/>
        <v>0</v>
      </c>
      <c r="AQ31" s="101">
        <f t="shared" si="11"/>
        <v>2.5</v>
      </c>
      <c r="AR31" s="46"/>
      <c r="AS31" s="102"/>
      <c r="AT31" s="101">
        <f t="shared" si="3"/>
        <v>0</v>
      </c>
      <c r="AU31" s="46"/>
      <c r="AV31" s="102"/>
      <c r="AW31" s="101">
        <f t="shared" si="12"/>
        <v>0</v>
      </c>
      <c r="AX31" s="101">
        <f t="shared" si="13"/>
        <v>2.5</v>
      </c>
      <c r="AY31" s="101" t="str">
        <f t="shared" si="4"/>
        <v/>
      </c>
      <c r="AZ31" s="103" t="str">
        <f t="shared" si="14"/>
        <v/>
      </c>
      <c r="BA31" s="98"/>
      <c r="BB31" s="101">
        <f t="shared" si="15"/>
        <v>0</v>
      </c>
      <c r="BC31" s="98"/>
      <c r="BD31" s="103" t="str">
        <f t="shared" si="16"/>
        <v/>
      </c>
      <c r="BE31" s="104"/>
    </row>
    <row r="32" spans="1:57">
      <c r="A32" s="93">
        <v>29</v>
      </c>
      <c r="B32" s="46"/>
      <c r="C32" s="46"/>
      <c r="D32" s="46"/>
      <c r="E32" s="46"/>
      <c r="F32" s="46"/>
      <c r="G32" s="46"/>
      <c r="H32" s="46"/>
      <c r="I32" s="46"/>
      <c r="J32" s="46"/>
      <c r="K32" s="121"/>
      <c r="L32" s="46"/>
      <c r="M32" s="46"/>
      <c r="N32" s="46"/>
      <c r="O32" s="46"/>
      <c r="P32" s="46"/>
      <c r="Q32" s="46"/>
      <c r="R32" s="94"/>
      <c r="S32" s="95"/>
      <c r="T32" s="96" t="str">
        <f t="shared" si="5"/>
        <v/>
      </c>
      <c r="U32" s="97"/>
      <c r="V32" s="98"/>
      <c r="W32" s="46"/>
      <c r="X32" s="116"/>
      <c r="Y32" s="116"/>
      <c r="Z32" s="116"/>
      <c r="AA32" s="95"/>
      <c r="AB32" s="104"/>
      <c r="AC32" s="119" t="str">
        <f t="shared" si="6"/>
        <v/>
      </c>
      <c r="AD32" s="100" t="str">
        <f t="shared" si="7"/>
        <v/>
      </c>
      <c r="AE32" s="46"/>
      <c r="AF32" s="101" t="str">
        <f t="shared" si="8"/>
        <v/>
      </c>
      <c r="AG32" s="46"/>
      <c r="AH32" s="102"/>
      <c r="AI32" s="101">
        <f t="shared" si="9"/>
        <v>0</v>
      </c>
      <c r="AJ32" s="101" t="str">
        <f t="shared" si="10"/>
        <v/>
      </c>
      <c r="AK32" s="102"/>
      <c r="AL32" s="101">
        <f t="shared" si="0"/>
        <v>0</v>
      </c>
      <c r="AM32" s="102"/>
      <c r="AN32" s="101">
        <f t="shared" si="1"/>
        <v>0</v>
      </c>
      <c r="AO32" s="102"/>
      <c r="AP32" s="101">
        <f t="shared" si="2"/>
        <v>0</v>
      </c>
      <c r="AQ32" s="101">
        <f t="shared" si="11"/>
        <v>2.5</v>
      </c>
      <c r="AR32" s="46"/>
      <c r="AS32" s="102"/>
      <c r="AT32" s="101">
        <f t="shared" si="3"/>
        <v>0</v>
      </c>
      <c r="AU32" s="46"/>
      <c r="AV32" s="102"/>
      <c r="AW32" s="101">
        <f t="shared" si="12"/>
        <v>0</v>
      </c>
      <c r="AX32" s="101">
        <f t="shared" si="13"/>
        <v>2.5</v>
      </c>
      <c r="AY32" s="101" t="str">
        <f t="shared" si="4"/>
        <v/>
      </c>
      <c r="AZ32" s="103" t="str">
        <f t="shared" si="14"/>
        <v/>
      </c>
      <c r="BA32" s="98"/>
      <c r="BB32" s="101">
        <f t="shared" si="15"/>
        <v>0</v>
      </c>
      <c r="BC32" s="98"/>
      <c r="BD32" s="103" t="str">
        <f t="shared" si="16"/>
        <v/>
      </c>
      <c r="BE32" s="104"/>
    </row>
    <row r="33" spans="1:57">
      <c r="A33" s="93">
        <v>30</v>
      </c>
      <c r="B33" s="46"/>
      <c r="C33" s="46"/>
      <c r="D33" s="46"/>
      <c r="E33" s="46"/>
      <c r="F33" s="46"/>
      <c r="G33" s="46"/>
      <c r="H33" s="46"/>
      <c r="I33" s="46"/>
      <c r="J33" s="46"/>
      <c r="K33" s="121"/>
      <c r="L33" s="46"/>
      <c r="M33" s="46"/>
      <c r="N33" s="46"/>
      <c r="O33" s="46"/>
      <c r="P33" s="46"/>
      <c r="Q33" s="46"/>
      <c r="R33" s="94"/>
      <c r="S33" s="95"/>
      <c r="T33" s="96" t="str">
        <f t="shared" si="5"/>
        <v/>
      </c>
      <c r="U33" s="97"/>
      <c r="V33" s="98"/>
      <c r="W33" s="46"/>
      <c r="X33" s="116"/>
      <c r="Y33" s="116"/>
      <c r="Z33" s="116"/>
      <c r="AA33" s="95"/>
      <c r="AB33" s="104"/>
      <c r="AC33" s="119" t="str">
        <f t="shared" si="6"/>
        <v/>
      </c>
      <c r="AD33" s="100" t="str">
        <f t="shared" si="7"/>
        <v/>
      </c>
      <c r="AE33" s="46"/>
      <c r="AF33" s="101" t="str">
        <f t="shared" si="8"/>
        <v/>
      </c>
      <c r="AG33" s="46"/>
      <c r="AH33" s="102"/>
      <c r="AI33" s="101">
        <f t="shared" si="9"/>
        <v>0</v>
      </c>
      <c r="AJ33" s="101" t="str">
        <f t="shared" si="10"/>
        <v/>
      </c>
      <c r="AK33" s="102"/>
      <c r="AL33" s="101">
        <f t="shared" si="0"/>
        <v>0</v>
      </c>
      <c r="AM33" s="102"/>
      <c r="AN33" s="101">
        <f t="shared" si="1"/>
        <v>0</v>
      </c>
      <c r="AO33" s="102"/>
      <c r="AP33" s="101">
        <f t="shared" si="2"/>
        <v>0</v>
      </c>
      <c r="AQ33" s="101">
        <f t="shared" si="11"/>
        <v>2.5</v>
      </c>
      <c r="AR33" s="46"/>
      <c r="AS33" s="102"/>
      <c r="AT33" s="101">
        <f t="shared" si="3"/>
        <v>0</v>
      </c>
      <c r="AU33" s="46"/>
      <c r="AV33" s="102"/>
      <c r="AW33" s="101">
        <f t="shared" si="12"/>
        <v>0</v>
      </c>
      <c r="AX33" s="101">
        <f t="shared" si="13"/>
        <v>2.5</v>
      </c>
      <c r="AY33" s="101" t="str">
        <f t="shared" si="4"/>
        <v/>
      </c>
      <c r="AZ33" s="103" t="str">
        <f t="shared" si="14"/>
        <v/>
      </c>
      <c r="BA33" s="98"/>
      <c r="BB33" s="101">
        <f t="shared" si="15"/>
        <v>0</v>
      </c>
      <c r="BC33" s="98"/>
      <c r="BD33" s="103" t="str">
        <f t="shared" si="16"/>
        <v/>
      </c>
      <c r="BE33" s="104"/>
    </row>
    <row r="34" spans="1:57">
      <c r="A34" s="93">
        <v>31</v>
      </c>
      <c r="B34" s="46"/>
      <c r="C34" s="46"/>
      <c r="D34" s="46"/>
      <c r="E34" s="46"/>
      <c r="F34" s="46"/>
      <c r="G34" s="46"/>
      <c r="H34" s="46"/>
      <c r="I34" s="46"/>
      <c r="J34" s="46"/>
      <c r="K34" s="121"/>
      <c r="L34" s="46"/>
      <c r="M34" s="46"/>
      <c r="N34" s="46"/>
      <c r="O34" s="46"/>
      <c r="P34" s="46"/>
      <c r="Q34" s="46"/>
      <c r="R34" s="94"/>
      <c r="S34" s="95"/>
      <c r="T34" s="96" t="str">
        <f t="shared" si="5"/>
        <v/>
      </c>
      <c r="U34" s="97"/>
      <c r="V34" s="98"/>
      <c r="W34" s="46"/>
      <c r="X34" s="116"/>
      <c r="Y34" s="116"/>
      <c r="Z34" s="116"/>
      <c r="AA34" s="95"/>
      <c r="AB34" s="104"/>
      <c r="AC34" s="119" t="str">
        <f t="shared" si="6"/>
        <v/>
      </c>
      <c r="AD34" s="100" t="str">
        <f t="shared" si="7"/>
        <v/>
      </c>
      <c r="AE34" s="46"/>
      <c r="AF34" s="101" t="str">
        <f t="shared" si="8"/>
        <v/>
      </c>
      <c r="AG34" s="46"/>
      <c r="AH34" s="102"/>
      <c r="AI34" s="101">
        <f t="shared" si="9"/>
        <v>0</v>
      </c>
      <c r="AJ34" s="101" t="str">
        <f t="shared" si="10"/>
        <v/>
      </c>
      <c r="AK34" s="102"/>
      <c r="AL34" s="101">
        <f t="shared" si="0"/>
        <v>0</v>
      </c>
      <c r="AM34" s="102"/>
      <c r="AN34" s="101">
        <f t="shared" si="1"/>
        <v>0</v>
      </c>
      <c r="AO34" s="102"/>
      <c r="AP34" s="101">
        <f t="shared" si="2"/>
        <v>0</v>
      </c>
      <c r="AQ34" s="101">
        <f t="shared" si="11"/>
        <v>2.5</v>
      </c>
      <c r="AR34" s="46"/>
      <c r="AS34" s="102"/>
      <c r="AT34" s="101">
        <f t="shared" si="3"/>
        <v>0</v>
      </c>
      <c r="AU34" s="46"/>
      <c r="AV34" s="102"/>
      <c r="AW34" s="101">
        <f t="shared" si="12"/>
        <v>0</v>
      </c>
      <c r="AX34" s="101">
        <f t="shared" si="13"/>
        <v>2.5</v>
      </c>
      <c r="AY34" s="101" t="str">
        <f t="shared" si="4"/>
        <v/>
      </c>
      <c r="AZ34" s="103" t="str">
        <f t="shared" si="14"/>
        <v/>
      </c>
      <c r="BA34" s="98"/>
      <c r="BB34" s="101">
        <f t="shared" si="15"/>
        <v>0</v>
      </c>
      <c r="BC34" s="98"/>
      <c r="BD34" s="103" t="str">
        <f t="shared" si="16"/>
        <v/>
      </c>
      <c r="BE34" s="104"/>
    </row>
    <row r="35" spans="1:57">
      <c r="A35" s="93">
        <v>32</v>
      </c>
      <c r="B35" s="46"/>
      <c r="C35" s="46"/>
      <c r="D35" s="46"/>
      <c r="E35" s="46"/>
      <c r="F35" s="46"/>
      <c r="G35" s="46"/>
      <c r="H35" s="46"/>
      <c r="I35" s="46"/>
      <c r="J35" s="46"/>
      <c r="K35" s="121"/>
      <c r="L35" s="46"/>
      <c r="M35" s="46"/>
      <c r="N35" s="46"/>
      <c r="O35" s="46"/>
      <c r="P35" s="46"/>
      <c r="Q35" s="46"/>
      <c r="R35" s="94"/>
      <c r="S35" s="95"/>
      <c r="T35" s="96" t="str">
        <f t="shared" si="5"/>
        <v/>
      </c>
      <c r="U35" s="97"/>
      <c r="V35" s="98"/>
      <c r="W35" s="46"/>
      <c r="X35" s="116"/>
      <c r="Y35" s="116"/>
      <c r="Z35" s="116"/>
      <c r="AA35" s="95"/>
      <c r="AB35" s="104"/>
      <c r="AC35" s="119" t="str">
        <f t="shared" si="6"/>
        <v/>
      </c>
      <c r="AD35" s="100" t="str">
        <f t="shared" si="7"/>
        <v/>
      </c>
      <c r="AE35" s="46"/>
      <c r="AF35" s="101" t="str">
        <f t="shared" si="8"/>
        <v/>
      </c>
      <c r="AG35" s="46"/>
      <c r="AH35" s="102"/>
      <c r="AI35" s="101">
        <f t="shared" si="9"/>
        <v>0</v>
      </c>
      <c r="AJ35" s="101" t="str">
        <f t="shared" si="10"/>
        <v/>
      </c>
      <c r="AK35" s="102"/>
      <c r="AL35" s="101">
        <f t="shared" si="0"/>
        <v>0</v>
      </c>
      <c r="AM35" s="102"/>
      <c r="AN35" s="101">
        <f t="shared" si="1"/>
        <v>0</v>
      </c>
      <c r="AO35" s="102"/>
      <c r="AP35" s="101">
        <f t="shared" si="2"/>
        <v>0</v>
      </c>
      <c r="AQ35" s="101">
        <f t="shared" si="11"/>
        <v>2.5</v>
      </c>
      <c r="AR35" s="46"/>
      <c r="AS35" s="102"/>
      <c r="AT35" s="101">
        <f t="shared" si="3"/>
        <v>0</v>
      </c>
      <c r="AU35" s="46"/>
      <c r="AV35" s="102"/>
      <c r="AW35" s="101">
        <f t="shared" si="12"/>
        <v>0</v>
      </c>
      <c r="AX35" s="101">
        <f t="shared" si="13"/>
        <v>2.5</v>
      </c>
      <c r="AY35" s="101" t="str">
        <f t="shared" si="4"/>
        <v/>
      </c>
      <c r="AZ35" s="103" t="str">
        <f t="shared" si="14"/>
        <v/>
      </c>
      <c r="BA35" s="98"/>
      <c r="BB35" s="101">
        <f t="shared" si="15"/>
        <v>0</v>
      </c>
      <c r="BC35" s="98"/>
      <c r="BD35" s="103" t="str">
        <f t="shared" si="16"/>
        <v/>
      </c>
      <c r="BE35" s="104"/>
    </row>
    <row r="36" spans="1:57">
      <c r="A36" s="93">
        <v>33</v>
      </c>
      <c r="B36" s="46"/>
      <c r="C36" s="46"/>
      <c r="D36" s="46"/>
      <c r="E36" s="46"/>
      <c r="F36" s="46"/>
      <c r="G36" s="46"/>
      <c r="H36" s="46"/>
      <c r="I36" s="46"/>
      <c r="J36" s="46"/>
      <c r="K36" s="121"/>
      <c r="L36" s="46"/>
      <c r="M36" s="46"/>
      <c r="N36" s="46"/>
      <c r="O36" s="46"/>
      <c r="P36" s="46"/>
      <c r="Q36" s="46"/>
      <c r="R36" s="94"/>
      <c r="S36" s="95"/>
      <c r="T36" s="96" t="str">
        <f t="shared" si="5"/>
        <v/>
      </c>
      <c r="U36" s="97"/>
      <c r="V36" s="98"/>
      <c r="W36" s="46"/>
      <c r="X36" s="116"/>
      <c r="Y36" s="116"/>
      <c r="Z36" s="116"/>
      <c r="AA36" s="95"/>
      <c r="AB36" s="104"/>
      <c r="AC36" s="119" t="str">
        <f t="shared" si="6"/>
        <v/>
      </c>
      <c r="AD36" s="100" t="str">
        <f t="shared" si="7"/>
        <v/>
      </c>
      <c r="AE36" s="46"/>
      <c r="AF36" s="101" t="str">
        <f t="shared" si="8"/>
        <v/>
      </c>
      <c r="AG36" s="46"/>
      <c r="AH36" s="102"/>
      <c r="AI36" s="101">
        <f t="shared" si="9"/>
        <v>0</v>
      </c>
      <c r="AJ36" s="101" t="str">
        <f t="shared" si="10"/>
        <v/>
      </c>
      <c r="AK36" s="102"/>
      <c r="AL36" s="101">
        <f t="shared" si="0"/>
        <v>0</v>
      </c>
      <c r="AM36" s="102"/>
      <c r="AN36" s="101">
        <f t="shared" si="1"/>
        <v>0</v>
      </c>
      <c r="AO36" s="102"/>
      <c r="AP36" s="101">
        <f t="shared" si="2"/>
        <v>0</v>
      </c>
      <c r="AQ36" s="101">
        <f t="shared" si="11"/>
        <v>2.5</v>
      </c>
      <c r="AR36" s="46"/>
      <c r="AS36" s="102"/>
      <c r="AT36" s="101">
        <f t="shared" si="3"/>
        <v>0</v>
      </c>
      <c r="AU36" s="46"/>
      <c r="AV36" s="102"/>
      <c r="AW36" s="101">
        <f t="shared" si="12"/>
        <v>0</v>
      </c>
      <c r="AX36" s="101">
        <f t="shared" si="13"/>
        <v>2.5</v>
      </c>
      <c r="AY36" s="101" t="str">
        <f t="shared" si="4"/>
        <v/>
      </c>
      <c r="AZ36" s="103" t="str">
        <f t="shared" si="14"/>
        <v/>
      </c>
      <c r="BA36" s="98"/>
      <c r="BB36" s="101">
        <f t="shared" si="15"/>
        <v>0</v>
      </c>
      <c r="BC36" s="98"/>
      <c r="BD36" s="103" t="str">
        <f t="shared" si="16"/>
        <v/>
      </c>
      <c r="BE36" s="104"/>
    </row>
    <row r="37" spans="1:57">
      <c r="A37" s="93">
        <v>34</v>
      </c>
      <c r="B37" s="46"/>
      <c r="C37" s="46"/>
      <c r="D37" s="46"/>
      <c r="E37" s="46"/>
      <c r="F37" s="46"/>
      <c r="G37" s="46"/>
      <c r="H37" s="46"/>
      <c r="I37" s="46"/>
      <c r="J37" s="46"/>
      <c r="K37" s="121"/>
      <c r="L37" s="46"/>
      <c r="M37" s="46"/>
      <c r="N37" s="46"/>
      <c r="O37" s="46"/>
      <c r="P37" s="46"/>
      <c r="Q37" s="46"/>
      <c r="R37" s="94"/>
      <c r="S37" s="95"/>
      <c r="T37" s="96" t="str">
        <f t="shared" si="5"/>
        <v/>
      </c>
      <c r="U37" s="97"/>
      <c r="V37" s="98"/>
      <c r="W37" s="46"/>
      <c r="X37" s="116"/>
      <c r="Y37" s="116"/>
      <c r="Z37" s="116"/>
      <c r="AA37" s="95"/>
      <c r="AB37" s="104"/>
      <c r="AC37" s="119" t="str">
        <f t="shared" si="6"/>
        <v/>
      </c>
      <c r="AD37" s="100" t="str">
        <f t="shared" si="7"/>
        <v/>
      </c>
      <c r="AE37" s="46"/>
      <c r="AF37" s="101" t="str">
        <f t="shared" si="8"/>
        <v/>
      </c>
      <c r="AG37" s="46"/>
      <c r="AH37" s="102"/>
      <c r="AI37" s="101">
        <f t="shared" si="9"/>
        <v>0</v>
      </c>
      <c r="AJ37" s="101" t="str">
        <f t="shared" si="10"/>
        <v/>
      </c>
      <c r="AK37" s="102"/>
      <c r="AL37" s="101">
        <f t="shared" si="0"/>
        <v>0</v>
      </c>
      <c r="AM37" s="102"/>
      <c r="AN37" s="101">
        <f t="shared" si="1"/>
        <v>0</v>
      </c>
      <c r="AO37" s="102"/>
      <c r="AP37" s="101">
        <f t="shared" si="2"/>
        <v>0</v>
      </c>
      <c r="AQ37" s="101">
        <f t="shared" si="11"/>
        <v>2.5</v>
      </c>
      <c r="AR37" s="46"/>
      <c r="AS37" s="102"/>
      <c r="AT37" s="101">
        <f t="shared" si="3"/>
        <v>0</v>
      </c>
      <c r="AU37" s="46"/>
      <c r="AV37" s="102"/>
      <c r="AW37" s="101">
        <f t="shared" si="12"/>
        <v>0</v>
      </c>
      <c r="AX37" s="101">
        <f t="shared" si="13"/>
        <v>2.5</v>
      </c>
      <c r="AY37" s="101" t="str">
        <f t="shared" si="4"/>
        <v/>
      </c>
      <c r="AZ37" s="103" t="str">
        <f t="shared" si="14"/>
        <v/>
      </c>
      <c r="BA37" s="98"/>
      <c r="BB37" s="101">
        <f t="shared" si="15"/>
        <v>0</v>
      </c>
      <c r="BC37" s="98"/>
      <c r="BD37" s="103" t="str">
        <f t="shared" si="16"/>
        <v/>
      </c>
      <c r="BE37" s="104"/>
    </row>
    <row r="38" spans="1:57">
      <c r="A38" s="93">
        <v>35</v>
      </c>
      <c r="B38" s="46"/>
      <c r="C38" s="46"/>
      <c r="D38" s="46"/>
      <c r="E38" s="46"/>
      <c r="F38" s="46"/>
      <c r="G38" s="46"/>
      <c r="H38" s="46"/>
      <c r="I38" s="46"/>
      <c r="J38" s="46"/>
      <c r="K38" s="121"/>
      <c r="L38" s="46"/>
      <c r="M38" s="46"/>
      <c r="N38" s="46"/>
      <c r="O38" s="46"/>
      <c r="P38" s="46"/>
      <c r="Q38" s="46"/>
      <c r="R38" s="94"/>
      <c r="S38" s="95"/>
      <c r="T38" s="96" t="str">
        <f t="shared" si="5"/>
        <v/>
      </c>
      <c r="U38" s="97"/>
      <c r="V38" s="98"/>
      <c r="W38" s="46"/>
      <c r="X38" s="116"/>
      <c r="Y38" s="116"/>
      <c r="Z38" s="116"/>
      <c r="AA38" s="95"/>
      <c r="AB38" s="104"/>
      <c r="AC38" s="119" t="str">
        <f t="shared" si="6"/>
        <v/>
      </c>
      <c r="AD38" s="100" t="str">
        <f t="shared" si="7"/>
        <v/>
      </c>
      <c r="AE38" s="46"/>
      <c r="AF38" s="101" t="str">
        <f t="shared" si="8"/>
        <v/>
      </c>
      <c r="AG38" s="46"/>
      <c r="AH38" s="102"/>
      <c r="AI38" s="101">
        <f t="shared" si="9"/>
        <v>0</v>
      </c>
      <c r="AJ38" s="101" t="str">
        <f t="shared" si="10"/>
        <v/>
      </c>
      <c r="AK38" s="102"/>
      <c r="AL38" s="101">
        <f t="shared" si="0"/>
        <v>0</v>
      </c>
      <c r="AM38" s="102"/>
      <c r="AN38" s="101">
        <f t="shared" si="1"/>
        <v>0</v>
      </c>
      <c r="AO38" s="102"/>
      <c r="AP38" s="101">
        <f t="shared" si="2"/>
        <v>0</v>
      </c>
      <c r="AQ38" s="101">
        <f t="shared" si="11"/>
        <v>2.5</v>
      </c>
      <c r="AR38" s="46"/>
      <c r="AS38" s="102"/>
      <c r="AT38" s="101">
        <f t="shared" si="3"/>
        <v>0</v>
      </c>
      <c r="AU38" s="46"/>
      <c r="AV38" s="102"/>
      <c r="AW38" s="101">
        <f t="shared" si="12"/>
        <v>0</v>
      </c>
      <c r="AX38" s="101">
        <f t="shared" si="13"/>
        <v>2.5</v>
      </c>
      <c r="AY38" s="101" t="str">
        <f t="shared" si="4"/>
        <v/>
      </c>
      <c r="AZ38" s="103" t="str">
        <f t="shared" si="14"/>
        <v/>
      </c>
      <c r="BA38" s="98"/>
      <c r="BB38" s="101">
        <f t="shared" si="15"/>
        <v>0</v>
      </c>
      <c r="BC38" s="98"/>
      <c r="BD38" s="103" t="str">
        <f t="shared" si="16"/>
        <v/>
      </c>
      <c r="BE38" s="104"/>
    </row>
    <row r="39" spans="1:57">
      <c r="A39" s="93">
        <v>36</v>
      </c>
      <c r="B39" s="46"/>
      <c r="C39" s="46"/>
      <c r="D39" s="46"/>
      <c r="E39" s="46"/>
      <c r="F39" s="46"/>
      <c r="G39" s="46"/>
      <c r="H39" s="46"/>
      <c r="I39" s="46"/>
      <c r="J39" s="46"/>
      <c r="K39" s="121"/>
      <c r="L39" s="46"/>
      <c r="M39" s="46"/>
      <c r="N39" s="46"/>
      <c r="O39" s="46"/>
      <c r="P39" s="46"/>
      <c r="Q39" s="46"/>
      <c r="R39" s="94"/>
      <c r="S39" s="95"/>
      <c r="T39" s="96" t="str">
        <f t="shared" si="5"/>
        <v/>
      </c>
      <c r="U39" s="97"/>
      <c r="V39" s="98"/>
      <c r="W39" s="46"/>
      <c r="X39" s="116"/>
      <c r="Y39" s="116"/>
      <c r="Z39" s="116"/>
      <c r="AA39" s="95"/>
      <c r="AB39" s="104"/>
      <c r="AC39" s="119" t="str">
        <f t="shared" si="6"/>
        <v/>
      </c>
      <c r="AD39" s="100" t="str">
        <f t="shared" si="7"/>
        <v/>
      </c>
      <c r="AE39" s="46"/>
      <c r="AF39" s="101" t="str">
        <f t="shared" si="8"/>
        <v/>
      </c>
      <c r="AG39" s="46"/>
      <c r="AH39" s="102"/>
      <c r="AI39" s="101">
        <f t="shared" si="9"/>
        <v>0</v>
      </c>
      <c r="AJ39" s="101" t="str">
        <f t="shared" si="10"/>
        <v/>
      </c>
      <c r="AK39" s="102"/>
      <c r="AL39" s="101">
        <f t="shared" si="0"/>
        <v>0</v>
      </c>
      <c r="AM39" s="102"/>
      <c r="AN39" s="101">
        <f t="shared" si="1"/>
        <v>0</v>
      </c>
      <c r="AO39" s="102"/>
      <c r="AP39" s="101">
        <f t="shared" si="2"/>
        <v>0</v>
      </c>
      <c r="AQ39" s="101">
        <f t="shared" si="11"/>
        <v>2.5</v>
      </c>
      <c r="AR39" s="46"/>
      <c r="AS39" s="102"/>
      <c r="AT39" s="101">
        <f t="shared" si="3"/>
        <v>0</v>
      </c>
      <c r="AU39" s="46"/>
      <c r="AV39" s="102"/>
      <c r="AW39" s="101">
        <f t="shared" si="12"/>
        <v>0</v>
      </c>
      <c r="AX39" s="101">
        <f t="shared" si="13"/>
        <v>2.5</v>
      </c>
      <c r="AY39" s="101" t="str">
        <f t="shared" si="4"/>
        <v/>
      </c>
      <c r="AZ39" s="103" t="str">
        <f t="shared" si="14"/>
        <v/>
      </c>
      <c r="BA39" s="98"/>
      <c r="BB39" s="101">
        <f t="shared" si="15"/>
        <v>0</v>
      </c>
      <c r="BC39" s="98"/>
      <c r="BD39" s="103" t="str">
        <f t="shared" si="16"/>
        <v/>
      </c>
      <c r="BE39" s="104"/>
    </row>
    <row r="40" spans="1:57">
      <c r="A40" s="93">
        <v>37</v>
      </c>
      <c r="B40" s="46"/>
      <c r="C40" s="46"/>
      <c r="D40" s="46"/>
      <c r="E40" s="46"/>
      <c r="F40" s="46"/>
      <c r="G40" s="46"/>
      <c r="H40" s="46"/>
      <c r="I40" s="46"/>
      <c r="J40" s="46"/>
      <c r="K40" s="121"/>
      <c r="L40" s="46"/>
      <c r="M40" s="46"/>
      <c r="N40" s="46"/>
      <c r="O40" s="46"/>
      <c r="P40" s="46"/>
      <c r="Q40" s="46"/>
      <c r="R40" s="94"/>
      <c r="S40" s="95"/>
      <c r="T40" s="96" t="str">
        <f t="shared" si="5"/>
        <v/>
      </c>
      <c r="U40" s="97"/>
      <c r="V40" s="98"/>
      <c r="W40" s="46"/>
      <c r="X40" s="116"/>
      <c r="Y40" s="116"/>
      <c r="Z40" s="116"/>
      <c r="AA40" s="95"/>
      <c r="AB40" s="104"/>
      <c r="AC40" s="119" t="str">
        <f t="shared" si="6"/>
        <v/>
      </c>
      <c r="AD40" s="100" t="str">
        <f t="shared" si="7"/>
        <v/>
      </c>
      <c r="AE40" s="46"/>
      <c r="AF40" s="101" t="str">
        <f t="shared" si="8"/>
        <v/>
      </c>
      <c r="AG40" s="46"/>
      <c r="AH40" s="102"/>
      <c r="AI40" s="101">
        <f t="shared" si="9"/>
        <v>0</v>
      </c>
      <c r="AJ40" s="101" t="str">
        <f t="shared" si="10"/>
        <v/>
      </c>
      <c r="AK40" s="102"/>
      <c r="AL40" s="101">
        <f t="shared" si="0"/>
        <v>0</v>
      </c>
      <c r="AM40" s="102"/>
      <c r="AN40" s="101">
        <f t="shared" si="1"/>
        <v>0</v>
      </c>
      <c r="AO40" s="102"/>
      <c r="AP40" s="101">
        <f t="shared" si="2"/>
        <v>0</v>
      </c>
      <c r="AQ40" s="101">
        <f t="shared" si="11"/>
        <v>2.5</v>
      </c>
      <c r="AR40" s="46"/>
      <c r="AS40" s="102"/>
      <c r="AT40" s="101">
        <f t="shared" si="3"/>
        <v>0</v>
      </c>
      <c r="AU40" s="46"/>
      <c r="AV40" s="102"/>
      <c r="AW40" s="101">
        <f t="shared" si="12"/>
        <v>0</v>
      </c>
      <c r="AX40" s="101">
        <f t="shared" si="13"/>
        <v>2.5</v>
      </c>
      <c r="AY40" s="101" t="str">
        <f t="shared" si="4"/>
        <v/>
      </c>
      <c r="AZ40" s="103" t="str">
        <f t="shared" si="14"/>
        <v/>
      </c>
      <c r="BA40" s="98"/>
      <c r="BB40" s="101">
        <f t="shared" si="15"/>
        <v>0</v>
      </c>
      <c r="BC40" s="98"/>
      <c r="BD40" s="103" t="str">
        <f t="shared" si="16"/>
        <v/>
      </c>
      <c r="BE40" s="104"/>
    </row>
    <row r="41" spans="1:57">
      <c r="A41" s="93">
        <v>38</v>
      </c>
      <c r="B41" s="46"/>
      <c r="C41" s="46"/>
      <c r="D41" s="46"/>
      <c r="E41" s="46"/>
      <c r="F41" s="46"/>
      <c r="G41" s="46"/>
      <c r="H41" s="46"/>
      <c r="I41" s="46"/>
      <c r="J41" s="46"/>
      <c r="K41" s="121"/>
      <c r="L41" s="46"/>
      <c r="M41" s="46"/>
      <c r="N41" s="46"/>
      <c r="O41" s="46"/>
      <c r="P41" s="46"/>
      <c r="Q41" s="46"/>
      <c r="R41" s="94"/>
      <c r="S41" s="95"/>
      <c r="T41" s="96" t="str">
        <f t="shared" si="5"/>
        <v/>
      </c>
      <c r="U41" s="97"/>
      <c r="V41" s="98"/>
      <c r="W41" s="46"/>
      <c r="X41" s="116"/>
      <c r="Y41" s="116"/>
      <c r="Z41" s="116"/>
      <c r="AA41" s="95"/>
      <c r="AB41" s="104"/>
      <c r="AC41" s="119" t="str">
        <f t="shared" si="6"/>
        <v/>
      </c>
      <c r="AD41" s="100" t="str">
        <f t="shared" si="7"/>
        <v/>
      </c>
      <c r="AE41" s="46"/>
      <c r="AF41" s="101" t="str">
        <f t="shared" si="8"/>
        <v/>
      </c>
      <c r="AG41" s="46"/>
      <c r="AH41" s="102"/>
      <c r="AI41" s="101">
        <f t="shared" si="9"/>
        <v>0</v>
      </c>
      <c r="AJ41" s="101" t="str">
        <f t="shared" si="10"/>
        <v/>
      </c>
      <c r="AK41" s="102"/>
      <c r="AL41" s="101">
        <f t="shared" si="0"/>
        <v>0</v>
      </c>
      <c r="AM41" s="102"/>
      <c r="AN41" s="101">
        <f t="shared" si="1"/>
        <v>0</v>
      </c>
      <c r="AO41" s="102"/>
      <c r="AP41" s="101">
        <f t="shared" si="2"/>
        <v>0</v>
      </c>
      <c r="AQ41" s="101">
        <f t="shared" si="11"/>
        <v>2.5</v>
      </c>
      <c r="AR41" s="46"/>
      <c r="AS41" s="102"/>
      <c r="AT41" s="101">
        <f t="shared" si="3"/>
        <v>0</v>
      </c>
      <c r="AU41" s="46"/>
      <c r="AV41" s="102"/>
      <c r="AW41" s="101">
        <f t="shared" si="12"/>
        <v>0</v>
      </c>
      <c r="AX41" s="101">
        <f t="shared" si="13"/>
        <v>2.5</v>
      </c>
      <c r="AY41" s="101" t="str">
        <f t="shared" si="4"/>
        <v/>
      </c>
      <c r="AZ41" s="103" t="str">
        <f t="shared" si="14"/>
        <v/>
      </c>
      <c r="BA41" s="98"/>
      <c r="BB41" s="101">
        <f t="shared" si="15"/>
        <v>0</v>
      </c>
      <c r="BC41" s="98"/>
      <c r="BD41" s="103" t="str">
        <f t="shared" si="16"/>
        <v/>
      </c>
      <c r="BE41" s="104"/>
    </row>
    <row r="42" spans="1:57">
      <c r="A42" s="93">
        <v>39</v>
      </c>
      <c r="B42" s="46"/>
      <c r="C42" s="46"/>
      <c r="D42" s="46"/>
      <c r="E42" s="46"/>
      <c r="F42" s="46"/>
      <c r="G42" s="46"/>
      <c r="H42" s="46"/>
      <c r="I42" s="46"/>
      <c r="J42" s="46"/>
      <c r="K42" s="121"/>
      <c r="L42" s="46"/>
      <c r="M42" s="46"/>
      <c r="N42" s="46"/>
      <c r="O42" s="46"/>
      <c r="P42" s="46"/>
      <c r="Q42" s="46"/>
      <c r="R42" s="94"/>
      <c r="S42" s="95"/>
      <c r="T42" s="96" t="str">
        <f t="shared" si="5"/>
        <v/>
      </c>
      <c r="U42" s="97"/>
      <c r="V42" s="98"/>
      <c r="W42" s="46"/>
      <c r="X42" s="116"/>
      <c r="Y42" s="116"/>
      <c r="Z42" s="116"/>
      <c r="AA42" s="95"/>
      <c r="AB42" s="104"/>
      <c r="AC42" s="119" t="str">
        <f t="shared" si="6"/>
        <v/>
      </c>
      <c r="AD42" s="100" t="str">
        <f t="shared" si="7"/>
        <v/>
      </c>
      <c r="AE42" s="46"/>
      <c r="AF42" s="101" t="str">
        <f t="shared" si="8"/>
        <v/>
      </c>
      <c r="AG42" s="46"/>
      <c r="AH42" s="102"/>
      <c r="AI42" s="101">
        <f t="shared" si="9"/>
        <v>0</v>
      </c>
      <c r="AJ42" s="101" t="str">
        <f t="shared" si="10"/>
        <v/>
      </c>
      <c r="AK42" s="102"/>
      <c r="AL42" s="101">
        <f t="shared" si="0"/>
        <v>0</v>
      </c>
      <c r="AM42" s="102"/>
      <c r="AN42" s="101">
        <f t="shared" si="1"/>
        <v>0</v>
      </c>
      <c r="AO42" s="102"/>
      <c r="AP42" s="101">
        <f t="shared" si="2"/>
        <v>0</v>
      </c>
      <c r="AQ42" s="101">
        <f t="shared" si="11"/>
        <v>2.5</v>
      </c>
      <c r="AR42" s="46"/>
      <c r="AS42" s="102"/>
      <c r="AT42" s="101">
        <f t="shared" si="3"/>
        <v>0</v>
      </c>
      <c r="AU42" s="46"/>
      <c r="AV42" s="102"/>
      <c r="AW42" s="101">
        <f t="shared" si="12"/>
        <v>0</v>
      </c>
      <c r="AX42" s="101">
        <f t="shared" si="13"/>
        <v>2.5</v>
      </c>
      <c r="AY42" s="101" t="str">
        <f t="shared" si="4"/>
        <v/>
      </c>
      <c r="AZ42" s="103" t="str">
        <f t="shared" si="14"/>
        <v/>
      </c>
      <c r="BA42" s="98"/>
      <c r="BB42" s="101">
        <f t="shared" si="15"/>
        <v>0</v>
      </c>
      <c r="BC42" s="98"/>
      <c r="BD42" s="103" t="str">
        <f t="shared" si="16"/>
        <v/>
      </c>
      <c r="BE42" s="104"/>
    </row>
    <row r="43" spans="1:57">
      <c r="A43" s="93">
        <v>40</v>
      </c>
      <c r="B43" s="46"/>
      <c r="C43" s="46"/>
      <c r="D43" s="46"/>
      <c r="E43" s="46"/>
      <c r="F43" s="46"/>
      <c r="G43" s="46"/>
      <c r="H43" s="46"/>
      <c r="I43" s="46"/>
      <c r="J43" s="46"/>
      <c r="K43" s="121"/>
      <c r="L43" s="46"/>
      <c r="M43" s="46"/>
      <c r="N43" s="46"/>
      <c r="O43" s="46"/>
      <c r="P43" s="46"/>
      <c r="Q43" s="46"/>
      <c r="R43" s="94"/>
      <c r="S43" s="95"/>
      <c r="T43" s="96" t="str">
        <f t="shared" si="5"/>
        <v/>
      </c>
      <c r="U43" s="97"/>
      <c r="V43" s="98"/>
      <c r="W43" s="46"/>
      <c r="X43" s="116"/>
      <c r="Y43" s="116"/>
      <c r="Z43" s="116"/>
      <c r="AA43" s="95"/>
      <c r="AB43" s="104"/>
      <c r="AC43" s="119" t="str">
        <f t="shared" si="6"/>
        <v/>
      </c>
      <c r="AD43" s="100" t="str">
        <f t="shared" si="7"/>
        <v/>
      </c>
      <c r="AE43" s="46"/>
      <c r="AF43" s="101" t="str">
        <f t="shared" si="8"/>
        <v/>
      </c>
      <c r="AG43" s="46"/>
      <c r="AH43" s="102"/>
      <c r="AI43" s="101">
        <f t="shared" si="9"/>
        <v>0</v>
      </c>
      <c r="AJ43" s="101" t="str">
        <f t="shared" si="10"/>
        <v/>
      </c>
      <c r="AK43" s="102"/>
      <c r="AL43" s="101">
        <f t="shared" si="0"/>
        <v>0</v>
      </c>
      <c r="AM43" s="102"/>
      <c r="AN43" s="101">
        <f t="shared" si="1"/>
        <v>0</v>
      </c>
      <c r="AO43" s="102"/>
      <c r="AP43" s="101">
        <f t="shared" si="2"/>
        <v>0</v>
      </c>
      <c r="AQ43" s="101">
        <f t="shared" si="11"/>
        <v>2.5</v>
      </c>
      <c r="AR43" s="46"/>
      <c r="AS43" s="102"/>
      <c r="AT43" s="101">
        <f t="shared" si="3"/>
        <v>0</v>
      </c>
      <c r="AU43" s="46"/>
      <c r="AV43" s="102"/>
      <c r="AW43" s="101">
        <f t="shared" si="12"/>
        <v>0</v>
      </c>
      <c r="AX43" s="101">
        <f t="shared" si="13"/>
        <v>2.5</v>
      </c>
      <c r="AY43" s="101" t="str">
        <f t="shared" si="4"/>
        <v/>
      </c>
      <c r="AZ43" s="103" t="str">
        <f t="shared" si="14"/>
        <v/>
      </c>
      <c r="BA43" s="98"/>
      <c r="BB43" s="101">
        <f t="shared" si="15"/>
        <v>0</v>
      </c>
      <c r="BC43" s="98"/>
      <c r="BD43" s="103" t="str">
        <f t="shared" si="16"/>
        <v/>
      </c>
      <c r="BE43" s="104"/>
    </row>
    <row r="44" spans="1:57">
      <c r="A44" s="93">
        <v>41</v>
      </c>
      <c r="B44" s="46"/>
      <c r="C44" s="46"/>
      <c r="D44" s="46"/>
      <c r="E44" s="46"/>
      <c r="F44" s="46"/>
      <c r="G44" s="46"/>
      <c r="H44" s="46"/>
      <c r="I44" s="46"/>
      <c r="J44" s="46"/>
      <c r="K44" s="121"/>
      <c r="L44" s="46"/>
      <c r="M44" s="46"/>
      <c r="N44" s="46"/>
      <c r="O44" s="46"/>
      <c r="P44" s="46"/>
      <c r="Q44" s="46"/>
      <c r="R44" s="94"/>
      <c r="S44" s="95"/>
      <c r="T44" s="96" t="str">
        <f t="shared" si="5"/>
        <v/>
      </c>
      <c r="U44" s="97"/>
      <c r="V44" s="98"/>
      <c r="W44" s="46"/>
      <c r="X44" s="116"/>
      <c r="Y44" s="116"/>
      <c r="Z44" s="116"/>
      <c r="AA44" s="95"/>
      <c r="AB44" s="104"/>
      <c r="AC44" s="119" t="str">
        <f t="shared" si="6"/>
        <v/>
      </c>
      <c r="AD44" s="100" t="str">
        <f t="shared" si="7"/>
        <v/>
      </c>
      <c r="AE44" s="46"/>
      <c r="AF44" s="101" t="str">
        <f t="shared" si="8"/>
        <v/>
      </c>
      <c r="AG44" s="46"/>
      <c r="AH44" s="102"/>
      <c r="AI44" s="101">
        <f t="shared" si="9"/>
        <v>0</v>
      </c>
      <c r="AJ44" s="101" t="str">
        <f t="shared" si="10"/>
        <v/>
      </c>
      <c r="AK44" s="102"/>
      <c r="AL44" s="101">
        <f t="shared" si="0"/>
        <v>0</v>
      </c>
      <c r="AM44" s="102"/>
      <c r="AN44" s="101">
        <f t="shared" si="1"/>
        <v>0</v>
      </c>
      <c r="AO44" s="102"/>
      <c r="AP44" s="101">
        <f t="shared" si="2"/>
        <v>0</v>
      </c>
      <c r="AQ44" s="101">
        <f t="shared" si="11"/>
        <v>2.5</v>
      </c>
      <c r="AR44" s="46"/>
      <c r="AS44" s="102"/>
      <c r="AT44" s="101">
        <f t="shared" si="3"/>
        <v>0</v>
      </c>
      <c r="AU44" s="46"/>
      <c r="AV44" s="102"/>
      <c r="AW44" s="101">
        <f t="shared" si="12"/>
        <v>0</v>
      </c>
      <c r="AX44" s="101">
        <f t="shared" si="13"/>
        <v>2.5</v>
      </c>
      <c r="AY44" s="101" t="str">
        <f t="shared" si="4"/>
        <v/>
      </c>
      <c r="AZ44" s="103" t="str">
        <f t="shared" si="14"/>
        <v/>
      </c>
      <c r="BA44" s="98"/>
      <c r="BB44" s="101">
        <f t="shared" si="15"/>
        <v>0</v>
      </c>
      <c r="BC44" s="98"/>
      <c r="BD44" s="103" t="str">
        <f t="shared" si="16"/>
        <v/>
      </c>
      <c r="BE44" s="104"/>
    </row>
    <row r="45" spans="1:57">
      <c r="A45" s="93">
        <v>42</v>
      </c>
      <c r="B45" s="46"/>
      <c r="C45" s="46"/>
      <c r="D45" s="46"/>
      <c r="E45" s="46"/>
      <c r="F45" s="46"/>
      <c r="G45" s="46"/>
      <c r="H45" s="46"/>
      <c r="I45" s="46"/>
      <c r="J45" s="46"/>
      <c r="K45" s="121"/>
      <c r="L45" s="46"/>
      <c r="M45" s="46"/>
      <c r="N45" s="46"/>
      <c r="O45" s="46"/>
      <c r="P45" s="46"/>
      <c r="Q45" s="46"/>
      <c r="R45" s="94"/>
      <c r="S45" s="95"/>
      <c r="T45" s="96" t="str">
        <f t="shared" si="5"/>
        <v/>
      </c>
      <c r="U45" s="97"/>
      <c r="V45" s="98"/>
      <c r="W45" s="46"/>
      <c r="X45" s="116"/>
      <c r="Y45" s="116"/>
      <c r="Z45" s="116"/>
      <c r="AA45" s="95"/>
      <c r="AB45" s="104"/>
      <c r="AC45" s="119" t="str">
        <f t="shared" si="6"/>
        <v/>
      </c>
      <c r="AD45" s="100" t="str">
        <f t="shared" si="7"/>
        <v/>
      </c>
      <c r="AE45" s="46"/>
      <c r="AF45" s="101" t="str">
        <f t="shared" si="8"/>
        <v/>
      </c>
      <c r="AG45" s="46"/>
      <c r="AH45" s="102"/>
      <c r="AI45" s="101">
        <f t="shared" si="9"/>
        <v>0</v>
      </c>
      <c r="AJ45" s="101" t="str">
        <f t="shared" si="10"/>
        <v/>
      </c>
      <c r="AK45" s="102"/>
      <c r="AL45" s="101">
        <f t="shared" si="0"/>
        <v>0</v>
      </c>
      <c r="AM45" s="102"/>
      <c r="AN45" s="101">
        <f t="shared" si="1"/>
        <v>0</v>
      </c>
      <c r="AO45" s="102"/>
      <c r="AP45" s="101">
        <f t="shared" si="2"/>
        <v>0</v>
      </c>
      <c r="AQ45" s="101">
        <f t="shared" si="11"/>
        <v>2.5</v>
      </c>
      <c r="AR45" s="46"/>
      <c r="AS45" s="102"/>
      <c r="AT45" s="101">
        <f t="shared" si="3"/>
        <v>0</v>
      </c>
      <c r="AU45" s="46"/>
      <c r="AV45" s="102"/>
      <c r="AW45" s="101">
        <f t="shared" si="12"/>
        <v>0</v>
      </c>
      <c r="AX45" s="101">
        <f t="shared" si="13"/>
        <v>2.5</v>
      </c>
      <c r="AY45" s="101" t="str">
        <f t="shared" si="4"/>
        <v/>
      </c>
      <c r="AZ45" s="103" t="str">
        <f t="shared" si="14"/>
        <v/>
      </c>
      <c r="BA45" s="98"/>
      <c r="BB45" s="101">
        <f t="shared" si="15"/>
        <v>0</v>
      </c>
      <c r="BC45" s="98"/>
      <c r="BD45" s="103" t="str">
        <f t="shared" si="16"/>
        <v/>
      </c>
      <c r="BE45" s="104"/>
    </row>
    <row r="46" spans="1:57">
      <c r="A46" s="93">
        <v>43</v>
      </c>
      <c r="B46" s="46"/>
      <c r="C46" s="46"/>
      <c r="D46" s="46"/>
      <c r="E46" s="46"/>
      <c r="F46" s="46"/>
      <c r="G46" s="46"/>
      <c r="H46" s="46"/>
      <c r="I46" s="46"/>
      <c r="J46" s="46"/>
      <c r="K46" s="121"/>
      <c r="L46" s="46"/>
      <c r="M46" s="46"/>
      <c r="N46" s="46"/>
      <c r="O46" s="46"/>
      <c r="P46" s="46"/>
      <c r="Q46" s="46"/>
      <c r="R46" s="94"/>
      <c r="S46" s="95"/>
      <c r="T46" s="96" t="str">
        <f t="shared" si="5"/>
        <v/>
      </c>
      <c r="U46" s="97"/>
      <c r="V46" s="98"/>
      <c r="W46" s="46"/>
      <c r="X46" s="116"/>
      <c r="Y46" s="116"/>
      <c r="Z46" s="116"/>
      <c r="AA46" s="95"/>
      <c r="AB46" s="104"/>
      <c r="AC46" s="119" t="str">
        <f t="shared" si="6"/>
        <v/>
      </c>
      <c r="AD46" s="100" t="str">
        <f t="shared" si="7"/>
        <v/>
      </c>
      <c r="AE46" s="46"/>
      <c r="AF46" s="101" t="str">
        <f t="shared" si="8"/>
        <v/>
      </c>
      <c r="AG46" s="46"/>
      <c r="AH46" s="102"/>
      <c r="AI46" s="101">
        <f t="shared" si="9"/>
        <v>0</v>
      </c>
      <c r="AJ46" s="101" t="str">
        <f t="shared" si="10"/>
        <v/>
      </c>
      <c r="AK46" s="102"/>
      <c r="AL46" s="101">
        <f t="shared" si="0"/>
        <v>0</v>
      </c>
      <c r="AM46" s="102"/>
      <c r="AN46" s="101">
        <f t="shared" si="1"/>
        <v>0</v>
      </c>
      <c r="AO46" s="102"/>
      <c r="AP46" s="101">
        <f t="shared" si="2"/>
        <v>0</v>
      </c>
      <c r="AQ46" s="101">
        <f t="shared" si="11"/>
        <v>2.5</v>
      </c>
      <c r="AR46" s="46"/>
      <c r="AS46" s="102"/>
      <c r="AT46" s="101">
        <f t="shared" si="3"/>
        <v>0</v>
      </c>
      <c r="AU46" s="46"/>
      <c r="AV46" s="102"/>
      <c r="AW46" s="101">
        <f t="shared" si="12"/>
        <v>0</v>
      </c>
      <c r="AX46" s="101">
        <f t="shared" si="13"/>
        <v>2.5</v>
      </c>
      <c r="AY46" s="101" t="str">
        <f t="shared" si="4"/>
        <v/>
      </c>
      <c r="AZ46" s="103" t="str">
        <f t="shared" si="14"/>
        <v/>
      </c>
      <c r="BA46" s="98"/>
      <c r="BB46" s="101">
        <f t="shared" si="15"/>
        <v>0</v>
      </c>
      <c r="BC46" s="98"/>
      <c r="BD46" s="103" t="str">
        <f t="shared" si="16"/>
        <v/>
      </c>
      <c r="BE46" s="104"/>
    </row>
    <row r="47" spans="1:57">
      <c r="A47" s="93">
        <v>44</v>
      </c>
      <c r="B47" s="46"/>
      <c r="C47" s="46"/>
      <c r="D47" s="46"/>
      <c r="E47" s="46"/>
      <c r="F47" s="46"/>
      <c r="G47" s="46"/>
      <c r="H47" s="46"/>
      <c r="I47" s="46"/>
      <c r="J47" s="46"/>
      <c r="K47" s="121"/>
      <c r="L47" s="46"/>
      <c r="M47" s="46"/>
      <c r="N47" s="46"/>
      <c r="O47" s="46"/>
      <c r="P47" s="46"/>
      <c r="Q47" s="46"/>
      <c r="R47" s="94"/>
      <c r="S47" s="95"/>
      <c r="T47" s="96" t="str">
        <f t="shared" si="5"/>
        <v/>
      </c>
      <c r="U47" s="97"/>
      <c r="V47" s="98"/>
      <c r="W47" s="46"/>
      <c r="X47" s="116"/>
      <c r="Y47" s="116"/>
      <c r="Z47" s="116"/>
      <c r="AA47" s="95"/>
      <c r="AB47" s="104"/>
      <c r="AC47" s="119" t="str">
        <f t="shared" si="6"/>
        <v/>
      </c>
      <c r="AD47" s="100" t="str">
        <f t="shared" si="7"/>
        <v/>
      </c>
      <c r="AE47" s="46"/>
      <c r="AF47" s="101" t="str">
        <f t="shared" si="8"/>
        <v/>
      </c>
      <c r="AG47" s="46"/>
      <c r="AH47" s="102"/>
      <c r="AI47" s="101">
        <f t="shared" si="9"/>
        <v>0</v>
      </c>
      <c r="AJ47" s="101" t="str">
        <f t="shared" si="10"/>
        <v/>
      </c>
      <c r="AK47" s="102"/>
      <c r="AL47" s="101">
        <f t="shared" si="0"/>
        <v>0</v>
      </c>
      <c r="AM47" s="102"/>
      <c r="AN47" s="101">
        <f t="shared" si="1"/>
        <v>0</v>
      </c>
      <c r="AO47" s="102"/>
      <c r="AP47" s="101">
        <f t="shared" si="2"/>
        <v>0</v>
      </c>
      <c r="AQ47" s="101">
        <f t="shared" si="11"/>
        <v>2.5</v>
      </c>
      <c r="AR47" s="46"/>
      <c r="AS47" s="102"/>
      <c r="AT47" s="101">
        <f t="shared" si="3"/>
        <v>0</v>
      </c>
      <c r="AU47" s="46"/>
      <c r="AV47" s="102"/>
      <c r="AW47" s="101">
        <f t="shared" si="12"/>
        <v>0</v>
      </c>
      <c r="AX47" s="101">
        <f t="shared" si="13"/>
        <v>2.5</v>
      </c>
      <c r="AY47" s="101" t="str">
        <f t="shared" si="4"/>
        <v/>
      </c>
      <c r="AZ47" s="103" t="str">
        <f t="shared" si="14"/>
        <v/>
      </c>
      <c r="BA47" s="98"/>
      <c r="BB47" s="101">
        <f t="shared" si="15"/>
        <v>0</v>
      </c>
      <c r="BC47" s="98"/>
      <c r="BD47" s="103" t="str">
        <f t="shared" si="16"/>
        <v/>
      </c>
      <c r="BE47" s="104"/>
    </row>
    <row r="48" spans="1:57">
      <c r="A48" s="93">
        <v>45</v>
      </c>
      <c r="B48" s="46"/>
      <c r="C48" s="46"/>
      <c r="D48" s="46"/>
      <c r="E48" s="46"/>
      <c r="F48" s="46"/>
      <c r="G48" s="46"/>
      <c r="H48" s="46"/>
      <c r="I48" s="46"/>
      <c r="J48" s="46"/>
      <c r="K48" s="121"/>
      <c r="L48" s="46"/>
      <c r="M48" s="46"/>
      <c r="N48" s="46"/>
      <c r="O48" s="46"/>
      <c r="P48" s="46"/>
      <c r="Q48" s="46"/>
      <c r="R48" s="94"/>
      <c r="S48" s="95"/>
      <c r="T48" s="96" t="str">
        <f t="shared" si="5"/>
        <v/>
      </c>
      <c r="U48" s="97"/>
      <c r="V48" s="98"/>
      <c r="W48" s="46"/>
      <c r="X48" s="116"/>
      <c r="Y48" s="116"/>
      <c r="Z48" s="116"/>
      <c r="AA48" s="95"/>
      <c r="AB48" s="104"/>
      <c r="AC48" s="119" t="str">
        <f t="shared" si="6"/>
        <v/>
      </c>
      <c r="AD48" s="100" t="str">
        <f t="shared" si="7"/>
        <v/>
      </c>
      <c r="AE48" s="46"/>
      <c r="AF48" s="101" t="str">
        <f t="shared" si="8"/>
        <v/>
      </c>
      <c r="AG48" s="46"/>
      <c r="AH48" s="102"/>
      <c r="AI48" s="101">
        <f t="shared" si="9"/>
        <v>0</v>
      </c>
      <c r="AJ48" s="101" t="str">
        <f t="shared" si="10"/>
        <v/>
      </c>
      <c r="AK48" s="102"/>
      <c r="AL48" s="101">
        <f t="shared" si="0"/>
        <v>0</v>
      </c>
      <c r="AM48" s="102"/>
      <c r="AN48" s="101">
        <f t="shared" si="1"/>
        <v>0</v>
      </c>
      <c r="AO48" s="102"/>
      <c r="AP48" s="101">
        <f t="shared" si="2"/>
        <v>0</v>
      </c>
      <c r="AQ48" s="101">
        <f t="shared" si="11"/>
        <v>2.5</v>
      </c>
      <c r="AR48" s="46"/>
      <c r="AS48" s="102"/>
      <c r="AT48" s="101">
        <f t="shared" si="3"/>
        <v>0</v>
      </c>
      <c r="AU48" s="46"/>
      <c r="AV48" s="102"/>
      <c r="AW48" s="101">
        <f t="shared" si="12"/>
        <v>0</v>
      </c>
      <c r="AX48" s="101">
        <f t="shared" si="13"/>
        <v>2.5</v>
      </c>
      <c r="AY48" s="101" t="str">
        <f t="shared" si="4"/>
        <v/>
      </c>
      <c r="AZ48" s="103" t="str">
        <f t="shared" si="14"/>
        <v/>
      </c>
      <c r="BA48" s="98"/>
      <c r="BB48" s="101">
        <f t="shared" si="15"/>
        <v>0</v>
      </c>
      <c r="BC48" s="98"/>
      <c r="BD48" s="103" t="str">
        <f t="shared" si="16"/>
        <v/>
      </c>
      <c r="BE48" s="104"/>
    </row>
    <row r="49" spans="1:57">
      <c r="A49" s="93">
        <v>46</v>
      </c>
      <c r="B49" s="46"/>
      <c r="C49" s="46"/>
      <c r="D49" s="46"/>
      <c r="E49" s="46"/>
      <c r="F49" s="46"/>
      <c r="G49" s="46"/>
      <c r="H49" s="46"/>
      <c r="I49" s="46"/>
      <c r="J49" s="46"/>
      <c r="K49" s="121"/>
      <c r="L49" s="46"/>
      <c r="M49" s="46"/>
      <c r="N49" s="46"/>
      <c r="O49" s="46"/>
      <c r="P49" s="46"/>
      <c r="Q49" s="46"/>
      <c r="R49" s="94"/>
      <c r="S49" s="95"/>
      <c r="T49" s="96" t="str">
        <f t="shared" si="5"/>
        <v/>
      </c>
      <c r="U49" s="97"/>
      <c r="V49" s="98"/>
      <c r="W49" s="46"/>
      <c r="X49" s="116"/>
      <c r="Y49" s="116"/>
      <c r="Z49" s="116"/>
      <c r="AA49" s="95"/>
      <c r="AB49" s="104"/>
      <c r="AC49" s="119" t="str">
        <f t="shared" si="6"/>
        <v/>
      </c>
      <c r="AD49" s="100" t="str">
        <f t="shared" si="7"/>
        <v/>
      </c>
      <c r="AE49" s="46"/>
      <c r="AF49" s="101" t="str">
        <f t="shared" si="8"/>
        <v/>
      </c>
      <c r="AG49" s="46"/>
      <c r="AH49" s="102"/>
      <c r="AI49" s="101">
        <f t="shared" si="9"/>
        <v>0</v>
      </c>
      <c r="AJ49" s="101" t="str">
        <f t="shared" si="10"/>
        <v/>
      </c>
      <c r="AK49" s="102"/>
      <c r="AL49" s="101">
        <f t="shared" si="0"/>
        <v>0</v>
      </c>
      <c r="AM49" s="102"/>
      <c r="AN49" s="101">
        <f t="shared" si="1"/>
        <v>0</v>
      </c>
      <c r="AO49" s="102"/>
      <c r="AP49" s="101">
        <f t="shared" si="2"/>
        <v>0</v>
      </c>
      <c r="AQ49" s="101">
        <f t="shared" si="11"/>
        <v>2.5</v>
      </c>
      <c r="AR49" s="46"/>
      <c r="AS49" s="102"/>
      <c r="AT49" s="101">
        <f t="shared" si="3"/>
        <v>0</v>
      </c>
      <c r="AU49" s="46"/>
      <c r="AV49" s="102"/>
      <c r="AW49" s="101">
        <f t="shared" si="12"/>
        <v>0</v>
      </c>
      <c r="AX49" s="101">
        <f t="shared" si="13"/>
        <v>2.5</v>
      </c>
      <c r="AY49" s="101" t="str">
        <f t="shared" si="4"/>
        <v/>
      </c>
      <c r="AZ49" s="103" t="str">
        <f t="shared" si="14"/>
        <v/>
      </c>
      <c r="BA49" s="98"/>
      <c r="BB49" s="101">
        <f t="shared" si="15"/>
        <v>0</v>
      </c>
      <c r="BC49" s="98"/>
      <c r="BD49" s="103" t="str">
        <f t="shared" si="16"/>
        <v/>
      </c>
      <c r="BE49" s="104"/>
    </row>
    <row r="50" spans="1:57">
      <c r="A50" s="93">
        <v>47</v>
      </c>
      <c r="B50" s="46"/>
      <c r="C50" s="46"/>
      <c r="D50" s="46"/>
      <c r="E50" s="46"/>
      <c r="F50" s="46"/>
      <c r="G50" s="46"/>
      <c r="H50" s="46"/>
      <c r="I50" s="46"/>
      <c r="J50" s="46"/>
      <c r="K50" s="121"/>
      <c r="L50" s="46"/>
      <c r="M50" s="46"/>
      <c r="N50" s="46"/>
      <c r="O50" s="46"/>
      <c r="P50" s="46"/>
      <c r="Q50" s="46"/>
      <c r="R50" s="94"/>
      <c r="S50" s="95"/>
      <c r="T50" s="96" t="str">
        <f t="shared" si="5"/>
        <v/>
      </c>
      <c r="U50" s="97"/>
      <c r="V50" s="98"/>
      <c r="W50" s="46"/>
      <c r="X50" s="116"/>
      <c r="Y50" s="116"/>
      <c r="Z50" s="116"/>
      <c r="AA50" s="95"/>
      <c r="AB50" s="104"/>
      <c r="AC50" s="119" t="str">
        <f t="shared" si="6"/>
        <v/>
      </c>
      <c r="AD50" s="100" t="str">
        <f t="shared" si="7"/>
        <v/>
      </c>
      <c r="AE50" s="46"/>
      <c r="AF50" s="101" t="str">
        <f t="shared" si="8"/>
        <v/>
      </c>
      <c r="AG50" s="46"/>
      <c r="AH50" s="102"/>
      <c r="AI50" s="101">
        <f t="shared" si="9"/>
        <v>0</v>
      </c>
      <c r="AJ50" s="101" t="str">
        <f t="shared" si="10"/>
        <v/>
      </c>
      <c r="AK50" s="102"/>
      <c r="AL50" s="101">
        <f t="shared" si="0"/>
        <v>0</v>
      </c>
      <c r="AM50" s="102"/>
      <c r="AN50" s="101">
        <f t="shared" si="1"/>
        <v>0</v>
      </c>
      <c r="AO50" s="102"/>
      <c r="AP50" s="101">
        <f t="shared" si="2"/>
        <v>0</v>
      </c>
      <c r="AQ50" s="101">
        <f t="shared" si="11"/>
        <v>2.5</v>
      </c>
      <c r="AR50" s="46"/>
      <c r="AS50" s="102"/>
      <c r="AT50" s="101">
        <f t="shared" si="3"/>
        <v>0</v>
      </c>
      <c r="AU50" s="46"/>
      <c r="AV50" s="102"/>
      <c r="AW50" s="101">
        <f t="shared" si="12"/>
        <v>0</v>
      </c>
      <c r="AX50" s="101">
        <f t="shared" si="13"/>
        <v>2.5</v>
      </c>
      <c r="AY50" s="101" t="str">
        <f t="shared" si="4"/>
        <v/>
      </c>
      <c r="AZ50" s="103" t="str">
        <f t="shared" si="14"/>
        <v/>
      </c>
      <c r="BA50" s="98"/>
      <c r="BB50" s="101">
        <f t="shared" si="15"/>
        <v>0</v>
      </c>
      <c r="BC50" s="98"/>
      <c r="BD50" s="103" t="str">
        <f t="shared" si="16"/>
        <v/>
      </c>
      <c r="BE50" s="104"/>
    </row>
    <row r="51" spans="1:57">
      <c r="A51" s="93">
        <v>48</v>
      </c>
      <c r="B51" s="46"/>
      <c r="C51" s="46"/>
      <c r="D51" s="46"/>
      <c r="E51" s="46"/>
      <c r="F51" s="46"/>
      <c r="G51" s="46"/>
      <c r="H51" s="46"/>
      <c r="I51" s="46"/>
      <c r="J51" s="46"/>
      <c r="K51" s="121"/>
      <c r="L51" s="46"/>
      <c r="M51" s="46"/>
      <c r="N51" s="46"/>
      <c r="O51" s="46"/>
      <c r="P51" s="46"/>
      <c r="Q51" s="46"/>
      <c r="R51" s="94"/>
      <c r="S51" s="95"/>
      <c r="T51" s="96" t="str">
        <f t="shared" si="5"/>
        <v/>
      </c>
      <c r="U51" s="97"/>
      <c r="V51" s="98"/>
      <c r="W51" s="46"/>
      <c r="X51" s="116"/>
      <c r="Y51" s="116"/>
      <c r="Z51" s="116"/>
      <c r="AA51" s="95"/>
      <c r="AB51" s="104"/>
      <c r="AC51" s="119" t="str">
        <f t="shared" si="6"/>
        <v/>
      </c>
      <c r="AD51" s="100" t="str">
        <f t="shared" si="7"/>
        <v/>
      </c>
      <c r="AE51" s="46"/>
      <c r="AF51" s="101" t="str">
        <f t="shared" si="8"/>
        <v/>
      </c>
      <c r="AG51" s="46"/>
      <c r="AH51" s="102"/>
      <c r="AI51" s="101">
        <f t="shared" si="9"/>
        <v>0</v>
      </c>
      <c r="AJ51" s="101" t="str">
        <f t="shared" si="10"/>
        <v/>
      </c>
      <c r="AK51" s="102"/>
      <c r="AL51" s="101">
        <f t="shared" si="0"/>
        <v>0</v>
      </c>
      <c r="AM51" s="102"/>
      <c r="AN51" s="101">
        <f t="shared" si="1"/>
        <v>0</v>
      </c>
      <c r="AO51" s="102"/>
      <c r="AP51" s="101">
        <f t="shared" si="2"/>
        <v>0</v>
      </c>
      <c r="AQ51" s="101">
        <f t="shared" si="11"/>
        <v>2.5</v>
      </c>
      <c r="AR51" s="46"/>
      <c r="AS51" s="102"/>
      <c r="AT51" s="101">
        <f t="shared" si="3"/>
        <v>0</v>
      </c>
      <c r="AU51" s="46"/>
      <c r="AV51" s="102"/>
      <c r="AW51" s="101">
        <f t="shared" si="12"/>
        <v>0</v>
      </c>
      <c r="AX51" s="101">
        <f t="shared" si="13"/>
        <v>2.5</v>
      </c>
      <c r="AY51" s="101" t="str">
        <f t="shared" si="4"/>
        <v/>
      </c>
      <c r="AZ51" s="103" t="str">
        <f t="shared" si="14"/>
        <v/>
      </c>
      <c r="BA51" s="98"/>
      <c r="BB51" s="101">
        <f t="shared" si="15"/>
        <v>0</v>
      </c>
      <c r="BC51" s="98"/>
      <c r="BD51" s="103" t="str">
        <f t="shared" si="16"/>
        <v/>
      </c>
      <c r="BE51" s="104"/>
    </row>
    <row r="52" spans="1:57">
      <c r="A52" s="93">
        <v>49</v>
      </c>
      <c r="B52" s="46"/>
      <c r="C52" s="46"/>
      <c r="D52" s="46"/>
      <c r="E52" s="46"/>
      <c r="F52" s="46"/>
      <c r="G52" s="46"/>
      <c r="H52" s="46"/>
      <c r="I52" s="46"/>
      <c r="J52" s="46"/>
      <c r="K52" s="121"/>
      <c r="L52" s="46"/>
      <c r="M52" s="46"/>
      <c r="N52" s="46"/>
      <c r="O52" s="46"/>
      <c r="P52" s="46"/>
      <c r="Q52" s="46"/>
      <c r="R52" s="94"/>
      <c r="S52" s="95"/>
      <c r="T52" s="96" t="str">
        <f t="shared" si="5"/>
        <v/>
      </c>
      <c r="U52" s="97"/>
      <c r="V52" s="98"/>
      <c r="W52" s="46"/>
      <c r="X52" s="116"/>
      <c r="Y52" s="116"/>
      <c r="Z52" s="116"/>
      <c r="AA52" s="95"/>
      <c r="AB52" s="104"/>
      <c r="AC52" s="119" t="str">
        <f t="shared" si="6"/>
        <v/>
      </c>
      <c r="AD52" s="100" t="str">
        <f t="shared" si="7"/>
        <v/>
      </c>
      <c r="AE52" s="46"/>
      <c r="AF52" s="101" t="str">
        <f t="shared" si="8"/>
        <v/>
      </c>
      <c r="AG52" s="46"/>
      <c r="AH52" s="102"/>
      <c r="AI52" s="101">
        <f t="shared" si="9"/>
        <v>0</v>
      </c>
      <c r="AJ52" s="101" t="str">
        <f t="shared" si="10"/>
        <v/>
      </c>
      <c r="AK52" s="102"/>
      <c r="AL52" s="101">
        <f t="shared" si="0"/>
        <v>0</v>
      </c>
      <c r="AM52" s="102"/>
      <c r="AN52" s="101">
        <f t="shared" si="1"/>
        <v>0</v>
      </c>
      <c r="AO52" s="102"/>
      <c r="AP52" s="101">
        <f t="shared" si="2"/>
        <v>0</v>
      </c>
      <c r="AQ52" s="101">
        <f t="shared" si="11"/>
        <v>2.5</v>
      </c>
      <c r="AR52" s="46"/>
      <c r="AS52" s="102"/>
      <c r="AT52" s="101">
        <f t="shared" si="3"/>
        <v>0</v>
      </c>
      <c r="AU52" s="46"/>
      <c r="AV52" s="102"/>
      <c r="AW52" s="101">
        <f t="shared" si="12"/>
        <v>0</v>
      </c>
      <c r="AX52" s="101">
        <f t="shared" si="13"/>
        <v>2.5</v>
      </c>
      <c r="AY52" s="101" t="str">
        <f t="shared" si="4"/>
        <v/>
      </c>
      <c r="AZ52" s="103" t="str">
        <f t="shared" si="14"/>
        <v/>
      </c>
      <c r="BA52" s="98"/>
      <c r="BB52" s="101">
        <f t="shared" si="15"/>
        <v>0</v>
      </c>
      <c r="BC52" s="98"/>
      <c r="BD52" s="103" t="str">
        <f t="shared" si="16"/>
        <v/>
      </c>
      <c r="BE52" s="104"/>
    </row>
    <row r="53" spans="1:57">
      <c r="A53" s="93">
        <v>50</v>
      </c>
      <c r="B53" s="46"/>
      <c r="C53" s="46"/>
      <c r="D53" s="46"/>
      <c r="E53" s="46"/>
      <c r="F53" s="46"/>
      <c r="G53" s="46"/>
      <c r="H53" s="46"/>
      <c r="I53" s="46"/>
      <c r="J53" s="46"/>
      <c r="K53" s="121"/>
      <c r="L53" s="46"/>
      <c r="M53" s="46"/>
      <c r="N53" s="46"/>
      <c r="O53" s="46"/>
      <c r="P53" s="46"/>
      <c r="Q53" s="46"/>
      <c r="R53" s="94"/>
      <c r="S53" s="95"/>
      <c r="T53" s="96" t="str">
        <f t="shared" si="5"/>
        <v/>
      </c>
      <c r="U53" s="97"/>
      <c r="V53" s="98"/>
      <c r="W53" s="46"/>
      <c r="X53" s="116"/>
      <c r="Y53" s="116"/>
      <c r="Z53" s="116"/>
      <c r="AA53" s="95"/>
      <c r="AB53" s="104"/>
      <c r="AC53" s="119" t="str">
        <f t="shared" si="6"/>
        <v/>
      </c>
      <c r="AD53" s="100" t="str">
        <f t="shared" si="7"/>
        <v/>
      </c>
      <c r="AE53" s="46"/>
      <c r="AF53" s="101" t="str">
        <f t="shared" si="8"/>
        <v/>
      </c>
      <c r="AG53" s="46"/>
      <c r="AH53" s="102"/>
      <c r="AI53" s="101">
        <f t="shared" si="9"/>
        <v>0</v>
      </c>
      <c r="AJ53" s="101" t="str">
        <f t="shared" si="10"/>
        <v/>
      </c>
      <c r="AK53" s="102"/>
      <c r="AL53" s="101">
        <f t="shared" si="0"/>
        <v>0</v>
      </c>
      <c r="AM53" s="102"/>
      <c r="AN53" s="101">
        <f t="shared" si="1"/>
        <v>0</v>
      </c>
      <c r="AO53" s="102"/>
      <c r="AP53" s="101">
        <f t="shared" si="2"/>
        <v>0</v>
      </c>
      <c r="AQ53" s="101">
        <f t="shared" si="11"/>
        <v>2.5</v>
      </c>
      <c r="AR53" s="46"/>
      <c r="AS53" s="102"/>
      <c r="AT53" s="101">
        <f t="shared" si="3"/>
        <v>0</v>
      </c>
      <c r="AU53" s="46"/>
      <c r="AV53" s="102"/>
      <c r="AW53" s="101">
        <f t="shared" si="12"/>
        <v>0</v>
      </c>
      <c r="AX53" s="101">
        <f t="shared" si="13"/>
        <v>2.5</v>
      </c>
      <c r="AY53" s="101" t="str">
        <f t="shared" si="4"/>
        <v/>
      </c>
      <c r="AZ53" s="103" t="str">
        <f t="shared" si="14"/>
        <v/>
      </c>
      <c r="BA53" s="98"/>
      <c r="BB53" s="101">
        <f t="shared" si="15"/>
        <v>0</v>
      </c>
      <c r="BC53" s="98"/>
      <c r="BD53" s="103" t="str">
        <f t="shared" si="16"/>
        <v/>
      </c>
      <c r="BE53" s="104"/>
    </row>
  </sheetData>
  <sheetProtection insertRows="0" deleteRows="0" sort="0"/>
  <protectedRanges>
    <protectedRange sqref="AU54:BB54 BA3 AU4:BE53 L55:BB294 A4:J294 L4:AT54" name="Range1"/>
    <protectedRange sqref="K6:K299" name="Range1_1"/>
    <protectedRange sqref="K4:K5" name="Range1_1_1"/>
  </protectedRanges>
  <mergeCells count="5">
    <mergeCell ref="R2:V2"/>
    <mergeCell ref="W2:AF2"/>
    <mergeCell ref="AG2:AI2"/>
    <mergeCell ref="AK2:AX2"/>
    <mergeCell ref="AY2:BD2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ValueSelection!$D$2:$D$296</xm:f>
          </x14:formula1>
          <xm:sqref>D4:D53</xm:sqref>
        </x14:dataValidation>
        <x14:dataValidation type="list" allowBlank="1" showInputMessage="1" showErrorMessage="1">
          <x14:formula1>
            <xm:f>Data!$S$2:$S$6</xm:f>
          </x14:formula1>
          <xm:sqref>W4:W53</xm:sqref>
        </x14:dataValidation>
        <x14:dataValidation type="list" allowBlank="1" showInputMessage="1" showErrorMessage="1">
          <x14:formula1>
            <xm:f>Data!$Q$2:$Q$14</xm:f>
          </x14:formula1>
          <xm:sqref>Q4:Q53</xm:sqref>
        </x14:dataValidation>
        <x14:dataValidation type="list" allowBlank="1" showInputMessage="1" showErrorMessage="1">
          <x14:formula1>
            <xm:f>ValueSelection!$E$2:$E$26</xm:f>
          </x14:formula1>
          <xm:sqref>E4:E53</xm:sqref>
        </x14:dataValidation>
        <x14:dataValidation type="list" allowBlank="1" showInputMessage="1" showErrorMessage="1">
          <x14:formula1>
            <xm:f>ValueSelection!$F$2:$F$27</xm:f>
          </x14:formula1>
          <xm:sqref>F4:F53</xm:sqref>
        </x14:dataValidation>
        <x14:dataValidation type="list" allowBlank="1" showInputMessage="1" showErrorMessage="1">
          <x14:formula1>
            <xm:f>Data!$T$2:$T$3</xm:f>
          </x14:formula1>
          <xm:sqref>P4:P53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B12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245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817</v>
      </c>
      <c r="H1" s="43" t="s">
        <v>51</v>
      </c>
      <c r="I1" s="43" t="s">
        <v>701</v>
      </c>
      <c r="J1" s="43" t="s">
        <v>708</v>
      </c>
      <c r="K1" s="43" t="s">
        <v>52</v>
      </c>
    </row>
    <row r="2" spans="1:11">
      <c r="A2" s="38" t="s">
        <v>175</v>
      </c>
      <c r="B2" s="38" t="s">
        <v>80</v>
      </c>
      <c r="C2" s="38" t="s">
        <v>156</v>
      </c>
      <c r="F2" s="3" t="s">
        <v>290</v>
      </c>
      <c r="G2" s="3" t="s">
        <v>147</v>
      </c>
      <c r="K2" s="3" t="s">
        <v>657</v>
      </c>
    </row>
    <row r="3" spans="1:11">
      <c r="A3" s="38" t="s">
        <v>171</v>
      </c>
      <c r="B3" s="38" t="s">
        <v>81</v>
      </c>
      <c r="C3" s="38" t="s">
        <v>239</v>
      </c>
      <c r="D3" t="s">
        <v>331</v>
      </c>
      <c r="E3" t="s">
        <v>327</v>
      </c>
      <c r="F3" s="3" t="s">
        <v>291</v>
      </c>
      <c r="G3" s="3" t="s">
        <v>146</v>
      </c>
      <c r="H3" s="3" t="s">
        <v>586</v>
      </c>
      <c r="I3" t="s">
        <v>702</v>
      </c>
      <c r="J3" t="s">
        <v>709</v>
      </c>
      <c r="K3" s="3" t="s">
        <v>595</v>
      </c>
    </row>
    <row r="4" spans="1:11">
      <c r="A4" s="38" t="s">
        <v>82</v>
      </c>
      <c r="B4" s="38" t="s">
        <v>82</v>
      </c>
      <c r="C4" s="38" t="s">
        <v>239</v>
      </c>
      <c r="D4" t="s">
        <v>328</v>
      </c>
      <c r="E4" t="s">
        <v>326</v>
      </c>
      <c r="F4" s="3" t="s">
        <v>292</v>
      </c>
      <c r="G4" s="3" t="s">
        <v>133</v>
      </c>
      <c r="H4" s="3" t="s">
        <v>587</v>
      </c>
      <c r="I4" s="3" t="s">
        <v>703</v>
      </c>
      <c r="J4" s="3" t="s">
        <v>710</v>
      </c>
      <c r="K4" s="3" t="s">
        <v>596</v>
      </c>
    </row>
    <row r="5" spans="1:11">
      <c r="A5" s="38" t="s">
        <v>178</v>
      </c>
      <c r="B5" s="38" t="s">
        <v>85</v>
      </c>
      <c r="C5" s="38" t="s">
        <v>85</v>
      </c>
      <c r="D5" s="3" t="s">
        <v>332</v>
      </c>
      <c r="E5" t="s">
        <v>730</v>
      </c>
      <c r="F5" s="3" t="s">
        <v>293</v>
      </c>
      <c r="G5" s="3" t="s">
        <v>148</v>
      </c>
      <c r="H5" s="3" t="s">
        <v>588</v>
      </c>
      <c r="I5" s="3" t="s">
        <v>704</v>
      </c>
      <c r="J5" s="3" t="s">
        <v>711</v>
      </c>
      <c r="K5" s="3" t="s">
        <v>597</v>
      </c>
    </row>
    <row r="6" spans="1:11">
      <c r="A6" s="38" t="s">
        <v>176</v>
      </c>
      <c r="B6" s="38" t="s">
        <v>83</v>
      </c>
      <c r="C6" s="38" t="s">
        <v>157</v>
      </c>
      <c r="D6" s="3" t="s">
        <v>333</v>
      </c>
      <c r="E6" t="s">
        <v>815</v>
      </c>
      <c r="F6" s="3" t="s">
        <v>294</v>
      </c>
      <c r="G6" s="3" t="s">
        <v>134</v>
      </c>
      <c r="H6" s="3" t="s">
        <v>589</v>
      </c>
      <c r="I6" s="3" t="s">
        <v>705</v>
      </c>
      <c r="J6" s="3" t="s">
        <v>712</v>
      </c>
      <c r="K6" t="s">
        <v>598</v>
      </c>
    </row>
    <row r="7" spans="1:11">
      <c r="A7" s="38" t="s">
        <v>177</v>
      </c>
      <c r="B7" s="38" t="s">
        <v>84</v>
      </c>
      <c r="C7" s="38" t="s">
        <v>158</v>
      </c>
      <c r="D7" t="s">
        <v>334</v>
      </c>
      <c r="E7" t="s">
        <v>325</v>
      </c>
      <c r="F7" s="3" t="s">
        <v>295</v>
      </c>
      <c r="G7" s="3" t="s">
        <v>135</v>
      </c>
      <c r="H7" t="s">
        <v>590</v>
      </c>
      <c r="I7" s="3" t="s">
        <v>706</v>
      </c>
      <c r="J7" s="3" t="s">
        <v>713</v>
      </c>
      <c r="K7" t="s">
        <v>599</v>
      </c>
    </row>
    <row r="8" spans="1:11">
      <c r="A8" s="38" t="s">
        <v>180</v>
      </c>
      <c r="B8" s="38" t="s">
        <v>87</v>
      </c>
      <c r="C8" s="38" t="s">
        <v>160</v>
      </c>
      <c r="D8" t="s">
        <v>514</v>
      </c>
      <c r="E8" t="s">
        <v>324</v>
      </c>
      <c r="F8" s="3" t="s">
        <v>296</v>
      </c>
      <c r="G8" s="3" t="s">
        <v>253</v>
      </c>
      <c r="H8" t="s">
        <v>591</v>
      </c>
      <c r="I8" t="s">
        <v>707</v>
      </c>
      <c r="J8" t="s">
        <v>714</v>
      </c>
      <c r="K8" t="s">
        <v>600</v>
      </c>
    </row>
    <row r="9" spans="1:11">
      <c r="A9" s="38" t="s">
        <v>254</v>
      </c>
      <c r="B9" s="38" t="s">
        <v>255</v>
      </c>
      <c r="C9" s="38" t="s">
        <v>161</v>
      </c>
      <c r="D9" t="s">
        <v>335</v>
      </c>
      <c r="E9" t="s">
        <v>323</v>
      </c>
      <c r="F9" s="3" t="s">
        <v>297</v>
      </c>
      <c r="G9" s="3" t="s">
        <v>136</v>
      </c>
      <c r="H9" t="s">
        <v>592</v>
      </c>
      <c r="J9" t="s">
        <v>715</v>
      </c>
      <c r="K9" t="s">
        <v>601</v>
      </c>
    </row>
    <row r="10" spans="1:11">
      <c r="A10" s="38" t="s">
        <v>181</v>
      </c>
      <c r="B10" s="38" t="s">
        <v>88</v>
      </c>
      <c r="C10" s="38" t="s">
        <v>161</v>
      </c>
      <c r="D10" t="s">
        <v>515</v>
      </c>
      <c r="E10" t="s">
        <v>322</v>
      </c>
      <c r="F10" s="3" t="s">
        <v>298</v>
      </c>
      <c r="G10" s="3" t="s">
        <v>256</v>
      </c>
      <c r="H10" t="s">
        <v>593</v>
      </c>
      <c r="J10" t="s">
        <v>59</v>
      </c>
      <c r="K10" t="s">
        <v>602</v>
      </c>
    </row>
    <row r="11" spans="1:11">
      <c r="A11" s="38" t="s">
        <v>182</v>
      </c>
      <c r="B11" s="38" t="s">
        <v>89</v>
      </c>
      <c r="C11" s="38" t="s">
        <v>161</v>
      </c>
      <c r="D11" t="s">
        <v>336</v>
      </c>
      <c r="E11" t="s">
        <v>321</v>
      </c>
      <c r="F11" s="3" t="s">
        <v>299</v>
      </c>
      <c r="G11" s="3" t="s">
        <v>257</v>
      </c>
      <c r="H11" t="s">
        <v>594</v>
      </c>
      <c r="J11" t="s">
        <v>716</v>
      </c>
      <c r="K11" t="s">
        <v>603</v>
      </c>
    </row>
    <row r="12" spans="1:11">
      <c r="A12" s="38" t="s">
        <v>183</v>
      </c>
      <c r="B12" s="38" t="s">
        <v>90</v>
      </c>
      <c r="C12" s="38" t="s">
        <v>161</v>
      </c>
      <c r="D12" t="s">
        <v>337</v>
      </c>
      <c r="E12" t="s">
        <v>320</v>
      </c>
      <c r="F12" s="3" t="s">
        <v>300</v>
      </c>
      <c r="G12" s="3" t="s">
        <v>258</v>
      </c>
      <c r="H12" t="s">
        <v>585</v>
      </c>
      <c r="K12" t="s">
        <v>604</v>
      </c>
    </row>
    <row r="13" spans="1:11">
      <c r="A13" s="38" t="s">
        <v>184</v>
      </c>
      <c r="B13" s="38" t="s">
        <v>91</v>
      </c>
      <c r="C13" s="38" t="s">
        <v>91</v>
      </c>
      <c r="D13" t="s">
        <v>516</v>
      </c>
      <c r="E13" t="s">
        <v>724</v>
      </c>
      <c r="F13" s="3" t="s">
        <v>301</v>
      </c>
      <c r="G13" s="3" t="s">
        <v>137</v>
      </c>
      <c r="K13" t="s">
        <v>605</v>
      </c>
    </row>
    <row r="14" spans="1:11">
      <c r="A14" s="38" t="s">
        <v>185</v>
      </c>
      <c r="B14" s="38" t="s">
        <v>92</v>
      </c>
      <c r="C14" s="38" t="s">
        <v>162</v>
      </c>
      <c r="D14" t="s">
        <v>329</v>
      </c>
      <c r="E14" t="s">
        <v>722</v>
      </c>
      <c r="F14" s="3" t="s">
        <v>302</v>
      </c>
      <c r="G14" s="3" t="s">
        <v>138</v>
      </c>
      <c r="K14" t="s">
        <v>606</v>
      </c>
    </row>
    <row r="15" spans="1:11">
      <c r="A15" s="38" t="s">
        <v>186</v>
      </c>
      <c r="B15" s="38" t="s">
        <v>93</v>
      </c>
      <c r="C15" s="38" t="s">
        <v>163</v>
      </c>
      <c r="D15" t="s">
        <v>517</v>
      </c>
      <c r="E15" t="s">
        <v>723</v>
      </c>
      <c r="F15" s="3" t="s">
        <v>303</v>
      </c>
      <c r="G15" s="3" t="s">
        <v>259</v>
      </c>
      <c r="K15" t="s">
        <v>607</v>
      </c>
    </row>
    <row r="16" spans="1:11">
      <c r="A16" s="38" t="s">
        <v>260</v>
      </c>
      <c r="B16" s="38" t="s">
        <v>261</v>
      </c>
      <c r="C16" s="38" t="s">
        <v>163</v>
      </c>
      <c r="D16" t="s">
        <v>518</v>
      </c>
      <c r="E16" t="s">
        <v>319</v>
      </c>
      <c r="F16" s="3" t="s">
        <v>304</v>
      </c>
      <c r="G16" s="3" t="s">
        <v>262</v>
      </c>
      <c r="K16" t="s">
        <v>608</v>
      </c>
    </row>
    <row r="17" spans="1:11">
      <c r="A17" s="38" t="s">
        <v>263</v>
      </c>
      <c r="B17" s="38" t="s">
        <v>264</v>
      </c>
      <c r="C17" s="38" t="s">
        <v>265</v>
      </c>
      <c r="D17" t="s">
        <v>338</v>
      </c>
      <c r="E17" t="s">
        <v>721</v>
      </c>
      <c r="F17" s="3" t="s">
        <v>305</v>
      </c>
      <c r="G17" s="3" t="s">
        <v>266</v>
      </c>
      <c r="K17" t="s">
        <v>609</v>
      </c>
    </row>
    <row r="18" spans="1:11">
      <c r="A18" s="38" t="s">
        <v>187</v>
      </c>
      <c r="B18" s="38" t="s">
        <v>94</v>
      </c>
      <c r="C18" s="38" t="s">
        <v>164</v>
      </c>
      <c r="D18" t="s">
        <v>658</v>
      </c>
      <c r="E18" t="s">
        <v>318</v>
      </c>
      <c r="F18" s="3" t="s">
        <v>306</v>
      </c>
      <c r="G18" s="3" t="s">
        <v>139</v>
      </c>
      <c r="K18" t="s">
        <v>610</v>
      </c>
    </row>
    <row r="19" spans="1:11">
      <c r="A19" s="38" t="s">
        <v>214</v>
      </c>
      <c r="B19" s="38" t="s">
        <v>119</v>
      </c>
      <c r="C19" s="38" t="s">
        <v>164</v>
      </c>
      <c r="D19" t="s">
        <v>339</v>
      </c>
      <c r="E19" t="s">
        <v>316</v>
      </c>
      <c r="F19" s="3" t="s">
        <v>307</v>
      </c>
      <c r="G19" s="3" t="s">
        <v>140</v>
      </c>
      <c r="K19" t="s">
        <v>611</v>
      </c>
    </row>
    <row r="20" spans="1:11">
      <c r="A20" s="38" t="s">
        <v>267</v>
      </c>
      <c r="B20" s="38" t="s">
        <v>268</v>
      </c>
      <c r="C20" s="38" t="s">
        <v>269</v>
      </c>
      <c r="D20" t="s">
        <v>519</v>
      </c>
      <c r="E20" t="s">
        <v>720</v>
      </c>
      <c r="F20" s="3" t="s">
        <v>308</v>
      </c>
      <c r="G20" s="3" t="s">
        <v>141</v>
      </c>
      <c r="K20" t="s">
        <v>612</v>
      </c>
    </row>
    <row r="21" spans="1:11">
      <c r="A21" s="38" t="s">
        <v>188</v>
      </c>
      <c r="B21" s="38" t="s">
        <v>95</v>
      </c>
      <c r="C21" s="38" t="s">
        <v>165</v>
      </c>
      <c r="D21" t="s">
        <v>340</v>
      </c>
      <c r="E21" t="s">
        <v>725</v>
      </c>
      <c r="F21" s="3" t="s">
        <v>309</v>
      </c>
      <c r="G21" s="3" t="s">
        <v>149</v>
      </c>
      <c r="K21" t="s">
        <v>613</v>
      </c>
    </row>
    <row r="22" spans="1:11">
      <c r="A22" s="38" t="s">
        <v>189</v>
      </c>
      <c r="B22" s="38" t="s">
        <v>96</v>
      </c>
      <c r="C22" s="38" t="s">
        <v>165</v>
      </c>
      <c r="D22" t="s">
        <v>341</v>
      </c>
      <c r="E22" t="s">
        <v>726</v>
      </c>
      <c r="F22" s="3" t="s">
        <v>310</v>
      </c>
      <c r="G22" s="3" t="s">
        <v>142</v>
      </c>
      <c r="K22" t="s">
        <v>614</v>
      </c>
    </row>
    <row r="23" spans="1:11">
      <c r="A23" s="38" t="s">
        <v>190</v>
      </c>
      <c r="B23" s="38" t="s">
        <v>97</v>
      </c>
      <c r="C23" s="38" t="s">
        <v>166</v>
      </c>
      <c r="D23" t="s">
        <v>342</v>
      </c>
      <c r="E23" t="s">
        <v>727</v>
      </c>
      <c r="F23" s="3" t="s">
        <v>311</v>
      </c>
      <c r="G23" s="3" t="s">
        <v>143</v>
      </c>
      <c r="K23" t="s">
        <v>615</v>
      </c>
    </row>
    <row r="24" spans="1:11">
      <c r="A24" s="38" t="s">
        <v>270</v>
      </c>
      <c r="B24" s="38" t="s">
        <v>271</v>
      </c>
      <c r="C24" s="3" t="s">
        <v>270</v>
      </c>
      <c r="D24" t="s">
        <v>343</v>
      </c>
      <c r="E24" t="s">
        <v>728</v>
      </c>
      <c r="F24" s="3" t="s">
        <v>312</v>
      </c>
      <c r="G24" s="3" t="s">
        <v>272</v>
      </c>
      <c r="K24" t="s">
        <v>616</v>
      </c>
    </row>
    <row r="25" spans="1:11">
      <c r="A25" s="38" t="s">
        <v>191</v>
      </c>
      <c r="B25" s="38" t="s">
        <v>98</v>
      </c>
      <c r="C25" s="38" t="s">
        <v>167</v>
      </c>
      <c r="D25" s="3" t="s">
        <v>520</v>
      </c>
      <c r="E25" t="s">
        <v>729</v>
      </c>
      <c r="F25" s="3" t="s">
        <v>313</v>
      </c>
      <c r="G25" s="3" t="s">
        <v>145</v>
      </c>
      <c r="K25" t="s">
        <v>617</v>
      </c>
    </row>
    <row r="26" spans="1:11">
      <c r="A26" s="38" t="s">
        <v>273</v>
      </c>
      <c r="B26" s="38" t="s">
        <v>274</v>
      </c>
      <c r="C26" s="38" t="s">
        <v>167</v>
      </c>
      <c r="D26" t="s">
        <v>344</v>
      </c>
      <c r="E26" t="s">
        <v>317</v>
      </c>
      <c r="F26" s="3" t="s">
        <v>314</v>
      </c>
      <c r="G26" s="3" t="s">
        <v>144</v>
      </c>
      <c r="K26" t="s">
        <v>618</v>
      </c>
    </row>
    <row r="27" spans="1:11">
      <c r="A27" s="38" t="s">
        <v>192</v>
      </c>
      <c r="B27" s="38" t="s">
        <v>99</v>
      </c>
      <c r="C27" s="38" t="s">
        <v>99</v>
      </c>
      <c r="D27" t="s">
        <v>659</v>
      </c>
      <c r="F27" s="3" t="s">
        <v>315</v>
      </c>
      <c r="G27" s="3" t="s">
        <v>275</v>
      </c>
      <c r="K27" t="s">
        <v>619</v>
      </c>
    </row>
    <row r="28" spans="1:11">
      <c r="A28" s="38" t="s">
        <v>276</v>
      </c>
      <c r="B28" s="38" t="s">
        <v>277</v>
      </c>
      <c r="C28" s="38" t="s">
        <v>276</v>
      </c>
      <c r="D28" t="s">
        <v>345</v>
      </c>
      <c r="K28" t="s">
        <v>620</v>
      </c>
    </row>
    <row r="29" spans="1:11">
      <c r="A29" s="38" t="s">
        <v>226</v>
      </c>
      <c r="B29" s="38" t="s">
        <v>225</v>
      </c>
      <c r="C29" s="38" t="s">
        <v>243</v>
      </c>
      <c r="D29" t="s">
        <v>660</v>
      </c>
      <c r="K29" t="s">
        <v>621</v>
      </c>
    </row>
    <row r="30" spans="1:11">
      <c r="A30" s="38" t="s">
        <v>228</v>
      </c>
      <c r="B30" s="38" t="s">
        <v>227</v>
      </c>
      <c r="C30" s="38" t="s">
        <v>243</v>
      </c>
      <c r="D30" t="s">
        <v>346</v>
      </c>
      <c r="K30" t="s">
        <v>622</v>
      </c>
    </row>
    <row r="31" spans="1:11">
      <c r="A31" s="38" t="s">
        <v>230</v>
      </c>
      <c r="B31" s="38" t="s">
        <v>229</v>
      </c>
      <c r="C31" s="38" t="s">
        <v>243</v>
      </c>
      <c r="D31" t="s">
        <v>661</v>
      </c>
      <c r="K31" t="s">
        <v>623</v>
      </c>
    </row>
    <row r="32" spans="1:11">
      <c r="A32" s="38" t="s">
        <v>232</v>
      </c>
      <c r="B32" s="38" t="s">
        <v>231</v>
      </c>
      <c r="C32" s="38" t="s">
        <v>243</v>
      </c>
      <c r="D32" t="s">
        <v>330</v>
      </c>
      <c r="K32" t="s">
        <v>624</v>
      </c>
    </row>
    <row r="33" spans="1:11">
      <c r="A33" s="38" t="s">
        <v>193</v>
      </c>
      <c r="B33" s="38" t="s">
        <v>100</v>
      </c>
      <c r="C33" s="38" t="s">
        <v>100</v>
      </c>
      <c r="D33" t="s">
        <v>347</v>
      </c>
      <c r="K33" t="s">
        <v>625</v>
      </c>
    </row>
    <row r="34" spans="1:11">
      <c r="A34" s="38" t="s">
        <v>195</v>
      </c>
      <c r="B34" s="38" t="s">
        <v>102</v>
      </c>
      <c r="C34" s="38" t="s">
        <v>101</v>
      </c>
      <c r="D34" s="3" t="s">
        <v>662</v>
      </c>
      <c r="K34" t="s">
        <v>626</v>
      </c>
    </row>
    <row r="35" spans="1:11">
      <c r="A35" s="38" t="s">
        <v>196</v>
      </c>
      <c r="B35" s="38" t="s">
        <v>103</v>
      </c>
      <c r="C35" s="38" t="s">
        <v>101</v>
      </c>
      <c r="D35" t="s">
        <v>348</v>
      </c>
      <c r="K35" t="s">
        <v>627</v>
      </c>
    </row>
    <row r="36" spans="1:11">
      <c r="A36" s="38" t="s">
        <v>194</v>
      </c>
      <c r="B36" s="38" t="s">
        <v>101</v>
      </c>
      <c r="C36" s="38" t="s">
        <v>101</v>
      </c>
      <c r="D36" t="s">
        <v>521</v>
      </c>
      <c r="K36" t="s">
        <v>628</v>
      </c>
    </row>
    <row r="37" spans="1:11">
      <c r="A37" s="38" t="s">
        <v>215</v>
      </c>
      <c r="B37" s="38" t="s">
        <v>120</v>
      </c>
      <c r="C37" s="38" t="s">
        <v>120</v>
      </c>
      <c r="D37" t="s">
        <v>349</v>
      </c>
      <c r="K37" t="s">
        <v>629</v>
      </c>
    </row>
    <row r="38" spans="1:11">
      <c r="A38" s="38" t="s">
        <v>216</v>
      </c>
      <c r="B38" s="38" t="s">
        <v>121</v>
      </c>
      <c r="C38" s="38" t="s">
        <v>120</v>
      </c>
      <c r="D38" t="s">
        <v>350</v>
      </c>
      <c r="K38" t="s">
        <v>630</v>
      </c>
    </row>
    <row r="39" spans="1:11">
      <c r="A39" s="38" t="s">
        <v>197</v>
      </c>
      <c r="B39" s="38" t="s">
        <v>104</v>
      </c>
      <c r="C39" s="38" t="s">
        <v>104</v>
      </c>
      <c r="D39" t="s">
        <v>351</v>
      </c>
      <c r="K39" t="s">
        <v>631</v>
      </c>
    </row>
    <row r="40" spans="1:11">
      <c r="A40" s="38" t="s">
        <v>198</v>
      </c>
      <c r="B40" s="38" t="s">
        <v>105</v>
      </c>
      <c r="C40" s="38" t="s">
        <v>168</v>
      </c>
      <c r="D40" t="s">
        <v>663</v>
      </c>
      <c r="K40" t="s">
        <v>632</v>
      </c>
    </row>
    <row r="41" spans="1:11">
      <c r="A41" s="38" t="s">
        <v>200</v>
      </c>
      <c r="B41" s="38" t="s">
        <v>107</v>
      </c>
      <c r="C41" s="38" t="s">
        <v>169</v>
      </c>
      <c r="D41" t="s">
        <v>522</v>
      </c>
      <c r="K41" t="s">
        <v>633</v>
      </c>
    </row>
    <row r="42" spans="1:11">
      <c r="A42" s="38" t="s">
        <v>201</v>
      </c>
      <c r="B42" s="38" t="s">
        <v>108</v>
      </c>
      <c r="C42" s="38" t="s">
        <v>169</v>
      </c>
      <c r="D42" t="s">
        <v>352</v>
      </c>
      <c r="K42" t="s">
        <v>634</v>
      </c>
    </row>
    <row r="43" spans="1:11">
      <c r="A43" s="38" t="s">
        <v>202</v>
      </c>
      <c r="B43" s="38" t="s">
        <v>109</v>
      </c>
      <c r="C43" s="38" t="s">
        <v>169</v>
      </c>
      <c r="D43" t="s">
        <v>353</v>
      </c>
      <c r="K43" t="s">
        <v>635</v>
      </c>
    </row>
    <row r="44" spans="1:11">
      <c r="A44" s="38" t="s">
        <v>203</v>
      </c>
      <c r="B44" s="38" t="s">
        <v>110</v>
      </c>
      <c r="C44" s="38" t="s">
        <v>169</v>
      </c>
      <c r="D44" t="s">
        <v>664</v>
      </c>
      <c r="K44" t="s">
        <v>636</v>
      </c>
    </row>
    <row r="45" spans="1:11">
      <c r="A45" s="38" t="s">
        <v>204</v>
      </c>
      <c r="B45" s="38" t="s">
        <v>111</v>
      </c>
      <c r="C45" s="38" t="s">
        <v>169</v>
      </c>
      <c r="D45" t="s">
        <v>354</v>
      </c>
      <c r="K45" t="s">
        <v>637</v>
      </c>
    </row>
    <row r="46" spans="1:11">
      <c r="A46" s="38" t="s">
        <v>199</v>
      </c>
      <c r="B46" s="38" t="s">
        <v>106</v>
      </c>
      <c r="C46" s="38" t="s">
        <v>169</v>
      </c>
      <c r="D46" t="s">
        <v>523</v>
      </c>
      <c r="K46" t="s">
        <v>638</v>
      </c>
    </row>
    <row r="47" spans="1:11">
      <c r="A47" s="38" t="s">
        <v>234</v>
      </c>
      <c r="B47" s="38" t="s">
        <v>233</v>
      </c>
      <c r="C47" s="38" t="s">
        <v>169</v>
      </c>
      <c r="D47" t="s">
        <v>355</v>
      </c>
      <c r="K47" t="s">
        <v>639</v>
      </c>
    </row>
    <row r="48" spans="1:11">
      <c r="A48" s="38" t="s">
        <v>179</v>
      </c>
      <c r="B48" s="38" t="s">
        <v>86</v>
      </c>
      <c r="C48" s="38" t="s">
        <v>159</v>
      </c>
      <c r="D48" t="s">
        <v>356</v>
      </c>
      <c r="K48" t="s">
        <v>640</v>
      </c>
    </row>
    <row r="49" spans="1:11">
      <c r="A49" s="38" t="s">
        <v>278</v>
      </c>
      <c r="B49" s="38" t="s">
        <v>279</v>
      </c>
      <c r="C49" s="38" t="s">
        <v>159</v>
      </c>
      <c r="D49" t="s">
        <v>357</v>
      </c>
      <c r="K49" t="s">
        <v>641</v>
      </c>
    </row>
    <row r="50" spans="1:11">
      <c r="A50" s="38" t="s">
        <v>280</v>
      </c>
      <c r="B50" s="38" t="s">
        <v>281</v>
      </c>
      <c r="C50" s="38" t="s">
        <v>282</v>
      </c>
      <c r="D50" t="s">
        <v>665</v>
      </c>
      <c r="K50" t="s">
        <v>642</v>
      </c>
    </row>
    <row r="51" spans="1:11">
      <c r="A51" s="38" t="s">
        <v>205</v>
      </c>
      <c r="B51" s="38" t="s">
        <v>112</v>
      </c>
      <c r="C51" s="38" t="s">
        <v>112</v>
      </c>
      <c r="D51" t="s">
        <v>358</v>
      </c>
      <c r="K51" t="s">
        <v>643</v>
      </c>
    </row>
    <row r="52" spans="1:11">
      <c r="A52" s="38" t="s">
        <v>206</v>
      </c>
      <c r="B52" s="38" t="s">
        <v>113</v>
      </c>
      <c r="C52" s="38" t="s">
        <v>170</v>
      </c>
      <c r="D52" t="s">
        <v>524</v>
      </c>
      <c r="K52" t="s">
        <v>644</v>
      </c>
    </row>
    <row r="53" spans="1:11">
      <c r="A53" s="38" t="s">
        <v>236</v>
      </c>
      <c r="B53" s="38" t="s">
        <v>235</v>
      </c>
      <c r="C53" s="38" t="s">
        <v>244</v>
      </c>
      <c r="D53" t="s">
        <v>359</v>
      </c>
      <c r="K53" t="s">
        <v>645</v>
      </c>
    </row>
    <row r="54" spans="1:11">
      <c r="A54" s="38" t="s">
        <v>238</v>
      </c>
      <c r="B54" s="38" t="s">
        <v>237</v>
      </c>
      <c r="C54" s="38" t="s">
        <v>244</v>
      </c>
      <c r="D54" t="s">
        <v>525</v>
      </c>
      <c r="K54" t="s">
        <v>646</v>
      </c>
    </row>
    <row r="55" spans="1:11">
      <c r="A55" s="38" t="s">
        <v>207</v>
      </c>
      <c r="B55" s="38" t="s">
        <v>114</v>
      </c>
      <c r="C55" s="38" t="s">
        <v>718</v>
      </c>
      <c r="D55" t="s">
        <v>666</v>
      </c>
      <c r="K55" t="s">
        <v>647</v>
      </c>
    </row>
    <row r="56" spans="1:11">
      <c r="A56" s="38" t="s">
        <v>208</v>
      </c>
      <c r="B56" s="38" t="s">
        <v>115</v>
      </c>
      <c r="C56" s="38" t="s">
        <v>174</v>
      </c>
      <c r="D56" s="3" t="s">
        <v>526</v>
      </c>
      <c r="K56" t="s">
        <v>648</v>
      </c>
    </row>
    <row r="57" spans="1:11">
      <c r="A57" s="38" t="s">
        <v>209</v>
      </c>
      <c r="B57" s="38" t="s">
        <v>116</v>
      </c>
      <c r="C57" s="38" t="s">
        <v>174</v>
      </c>
      <c r="D57" t="s">
        <v>527</v>
      </c>
      <c r="K57" t="s">
        <v>649</v>
      </c>
    </row>
    <row r="58" spans="1:11">
      <c r="A58" s="38" t="s">
        <v>210</v>
      </c>
      <c r="B58" s="38" t="s">
        <v>117</v>
      </c>
      <c r="C58" s="38" t="s">
        <v>172</v>
      </c>
      <c r="D58" t="s">
        <v>360</v>
      </c>
    </row>
    <row r="59" spans="1:11">
      <c r="A59" s="38" t="s">
        <v>211</v>
      </c>
      <c r="B59" s="38" t="s">
        <v>118</v>
      </c>
      <c r="C59" s="38" t="s">
        <v>240</v>
      </c>
      <c r="D59" t="s">
        <v>528</v>
      </c>
    </row>
    <row r="60" spans="1:11">
      <c r="A60" s="38" t="s">
        <v>213</v>
      </c>
      <c r="B60" s="38" t="s">
        <v>212</v>
      </c>
      <c r="C60" s="38" t="s">
        <v>212</v>
      </c>
      <c r="D60" t="s">
        <v>529</v>
      </c>
    </row>
    <row r="61" spans="1:11">
      <c r="A61" s="38" t="s">
        <v>283</v>
      </c>
      <c r="B61" s="38" t="s">
        <v>284</v>
      </c>
      <c r="C61" s="38" t="s">
        <v>719</v>
      </c>
      <c r="D61" t="s">
        <v>361</v>
      </c>
    </row>
    <row r="62" spans="1:11">
      <c r="A62" s="38" t="s">
        <v>217</v>
      </c>
      <c r="B62" s="38" t="s">
        <v>122</v>
      </c>
      <c r="C62" s="38" t="s">
        <v>122</v>
      </c>
      <c r="D62" s="3" t="s">
        <v>362</v>
      </c>
    </row>
    <row r="63" spans="1:11">
      <c r="A63" s="38" t="s">
        <v>219</v>
      </c>
      <c r="B63" s="38" t="s">
        <v>124</v>
      </c>
      <c r="C63" s="38" t="s">
        <v>241</v>
      </c>
      <c r="D63" t="s">
        <v>363</v>
      </c>
    </row>
    <row r="64" spans="1:11">
      <c r="A64" s="38" t="s">
        <v>221</v>
      </c>
      <c r="B64" s="38" t="s">
        <v>126</v>
      </c>
      <c r="C64" s="38" t="s">
        <v>241</v>
      </c>
      <c r="D64" t="s">
        <v>364</v>
      </c>
    </row>
    <row r="65" spans="1:4">
      <c r="A65" s="38" t="s">
        <v>222</v>
      </c>
      <c r="B65" s="38" t="s">
        <v>127</v>
      </c>
      <c r="C65" s="38" t="s">
        <v>241</v>
      </c>
      <c r="D65" t="s">
        <v>365</v>
      </c>
    </row>
    <row r="66" spans="1:4">
      <c r="A66" s="38" t="s">
        <v>220</v>
      </c>
      <c r="B66" s="38" t="s">
        <v>125</v>
      </c>
      <c r="C66" s="38" t="s">
        <v>241</v>
      </c>
      <c r="D66" t="s">
        <v>366</v>
      </c>
    </row>
    <row r="67" spans="1:4">
      <c r="A67" s="38" t="s">
        <v>218</v>
      </c>
      <c r="B67" s="38" t="s">
        <v>123</v>
      </c>
      <c r="C67" s="38" t="s">
        <v>241</v>
      </c>
      <c r="D67" t="s">
        <v>667</v>
      </c>
    </row>
    <row r="68" spans="1:4">
      <c r="A68" s="38" t="s">
        <v>223</v>
      </c>
      <c r="B68" s="38" t="s">
        <v>128</v>
      </c>
      <c r="C68" s="38" t="s">
        <v>242</v>
      </c>
      <c r="D68" s="3" t="s">
        <v>367</v>
      </c>
    </row>
    <row r="69" spans="1:4">
      <c r="A69" s="38" t="s">
        <v>224</v>
      </c>
      <c r="B69" s="38" t="s">
        <v>129</v>
      </c>
      <c r="C69" s="38" t="s">
        <v>129</v>
      </c>
      <c r="D69" t="s">
        <v>668</v>
      </c>
    </row>
    <row r="70" spans="1:4">
      <c r="A70" s="38" t="s">
        <v>285</v>
      </c>
      <c r="B70" s="38" t="s">
        <v>286</v>
      </c>
      <c r="C70" s="38" t="s">
        <v>287</v>
      </c>
      <c r="D70" t="s">
        <v>368</v>
      </c>
    </row>
    <row r="71" spans="1:4">
      <c r="A71" s="38" t="s">
        <v>288</v>
      </c>
      <c r="B71" s="38" t="s">
        <v>289</v>
      </c>
      <c r="C71" s="38" t="s">
        <v>173</v>
      </c>
      <c r="D71" t="s">
        <v>369</v>
      </c>
    </row>
    <row r="72" spans="1:4">
      <c r="D72" t="s">
        <v>370</v>
      </c>
    </row>
    <row r="73" spans="1:4">
      <c r="D73" t="s">
        <v>371</v>
      </c>
    </row>
    <row r="74" spans="1:4">
      <c r="D74" t="s">
        <v>530</v>
      </c>
    </row>
    <row r="75" spans="1:4">
      <c r="D75" t="s">
        <v>372</v>
      </c>
    </row>
    <row r="76" spans="1:4">
      <c r="D76" t="s">
        <v>531</v>
      </c>
    </row>
    <row r="77" spans="1:4">
      <c r="D77" t="s">
        <v>373</v>
      </c>
    </row>
    <row r="78" spans="1:4">
      <c r="D78" t="s">
        <v>532</v>
      </c>
    </row>
    <row r="79" spans="1:4">
      <c r="D79" t="s">
        <v>374</v>
      </c>
    </row>
    <row r="80" spans="1:4">
      <c r="D80" t="s">
        <v>533</v>
      </c>
    </row>
    <row r="81" spans="4:4">
      <c r="D81" t="s">
        <v>375</v>
      </c>
    </row>
    <row r="82" spans="4:4">
      <c r="D82" t="s">
        <v>376</v>
      </c>
    </row>
    <row r="83" spans="4:4">
      <c r="D83" t="s">
        <v>669</v>
      </c>
    </row>
    <row r="84" spans="4:4">
      <c r="D84" t="s">
        <v>534</v>
      </c>
    </row>
    <row r="85" spans="4:4">
      <c r="D85" t="s">
        <v>377</v>
      </c>
    </row>
    <row r="86" spans="4:4">
      <c r="D86" t="s">
        <v>378</v>
      </c>
    </row>
    <row r="87" spans="4:4">
      <c r="D87" t="s">
        <v>379</v>
      </c>
    </row>
    <row r="88" spans="4:4">
      <c r="D88" t="s">
        <v>535</v>
      </c>
    </row>
    <row r="89" spans="4:4">
      <c r="D89" t="s">
        <v>536</v>
      </c>
    </row>
    <row r="90" spans="4:4">
      <c r="D90" t="s">
        <v>670</v>
      </c>
    </row>
    <row r="91" spans="4:4">
      <c r="D91" t="s">
        <v>380</v>
      </c>
    </row>
    <row r="92" spans="4:4">
      <c r="D92" t="s">
        <v>381</v>
      </c>
    </row>
    <row r="93" spans="4:4">
      <c r="D93" t="s">
        <v>382</v>
      </c>
    </row>
    <row r="94" spans="4:4">
      <c r="D94" t="s">
        <v>383</v>
      </c>
    </row>
    <row r="95" spans="4:4">
      <c r="D95" t="s">
        <v>384</v>
      </c>
    </row>
    <row r="96" spans="4:4">
      <c r="D96" t="s">
        <v>385</v>
      </c>
    </row>
    <row r="97" spans="4:4">
      <c r="D97" t="s">
        <v>671</v>
      </c>
    </row>
    <row r="98" spans="4:4">
      <c r="D98" t="s">
        <v>386</v>
      </c>
    </row>
    <row r="99" spans="4:4">
      <c r="D99" t="s">
        <v>387</v>
      </c>
    </row>
    <row r="100" spans="4:4">
      <c r="D100" t="s">
        <v>388</v>
      </c>
    </row>
    <row r="101" spans="4:4">
      <c r="D101" t="s">
        <v>389</v>
      </c>
    </row>
    <row r="102" spans="4:4">
      <c r="D102" t="s">
        <v>672</v>
      </c>
    </row>
    <row r="103" spans="4:4">
      <c r="D103" t="s">
        <v>390</v>
      </c>
    </row>
    <row r="104" spans="4:4">
      <c r="D104" t="s">
        <v>391</v>
      </c>
    </row>
    <row r="105" spans="4:4">
      <c r="D105" t="s">
        <v>673</v>
      </c>
    </row>
    <row r="106" spans="4:4">
      <c r="D106" t="s">
        <v>731</v>
      </c>
    </row>
    <row r="107" spans="4:4">
      <c r="D107" t="s">
        <v>392</v>
      </c>
    </row>
    <row r="108" spans="4:4">
      <c r="D108" t="s">
        <v>393</v>
      </c>
    </row>
    <row r="109" spans="4:4">
      <c r="D109" t="s">
        <v>394</v>
      </c>
    </row>
    <row r="110" spans="4:4">
      <c r="D110" t="s">
        <v>395</v>
      </c>
    </row>
    <row r="111" spans="4:4">
      <c r="D111" t="s">
        <v>396</v>
      </c>
    </row>
    <row r="112" spans="4:4">
      <c r="D112" t="s">
        <v>397</v>
      </c>
    </row>
    <row r="113" spans="4:4">
      <c r="D113" t="s">
        <v>398</v>
      </c>
    </row>
    <row r="114" spans="4:4">
      <c r="D114" t="s">
        <v>674</v>
      </c>
    </row>
    <row r="115" spans="4:4">
      <c r="D115" t="s">
        <v>399</v>
      </c>
    </row>
    <row r="116" spans="4:4">
      <c r="D116" t="s">
        <v>537</v>
      </c>
    </row>
    <row r="117" spans="4:4">
      <c r="D117" t="s">
        <v>538</v>
      </c>
    </row>
    <row r="118" spans="4:4">
      <c r="D118" t="s">
        <v>400</v>
      </c>
    </row>
    <row r="119" spans="4:4">
      <c r="D119" t="s">
        <v>539</v>
      </c>
    </row>
    <row r="120" spans="4:4">
      <c r="D120" t="s">
        <v>401</v>
      </c>
    </row>
    <row r="121" spans="4:4">
      <c r="D121" t="s">
        <v>402</v>
      </c>
    </row>
    <row r="122" spans="4:4">
      <c r="D122" t="s">
        <v>403</v>
      </c>
    </row>
    <row r="123" spans="4:4">
      <c r="D123" t="s">
        <v>540</v>
      </c>
    </row>
    <row r="124" spans="4:4">
      <c r="D124" t="s">
        <v>404</v>
      </c>
    </row>
    <row r="125" spans="4:4">
      <c r="D125" t="s">
        <v>405</v>
      </c>
    </row>
    <row r="126" spans="4:4">
      <c r="D126" t="s">
        <v>406</v>
      </c>
    </row>
    <row r="127" spans="4:4">
      <c r="D127" t="s">
        <v>541</v>
      </c>
    </row>
    <row r="128" spans="4:4">
      <c r="D128" t="s">
        <v>675</v>
      </c>
    </row>
    <row r="129" spans="4:4">
      <c r="D129" t="s">
        <v>407</v>
      </c>
    </row>
    <row r="130" spans="4:4">
      <c r="D130" t="s">
        <v>408</v>
      </c>
    </row>
    <row r="131" spans="4:4">
      <c r="D131" t="s">
        <v>409</v>
      </c>
    </row>
    <row r="132" spans="4:4">
      <c r="D132" t="s">
        <v>542</v>
      </c>
    </row>
    <row r="133" spans="4:4">
      <c r="D133" t="s">
        <v>543</v>
      </c>
    </row>
    <row r="134" spans="4:4">
      <c r="D134" t="s">
        <v>410</v>
      </c>
    </row>
    <row r="135" spans="4:4">
      <c r="D135" t="s">
        <v>676</v>
      </c>
    </row>
    <row r="136" spans="4:4">
      <c r="D136" t="s">
        <v>544</v>
      </c>
    </row>
    <row r="137" spans="4:4">
      <c r="D137" t="s">
        <v>677</v>
      </c>
    </row>
    <row r="138" spans="4:4">
      <c r="D138" t="s">
        <v>678</v>
      </c>
    </row>
    <row r="139" spans="4:4">
      <c r="D139" t="s">
        <v>411</v>
      </c>
    </row>
    <row r="140" spans="4:4">
      <c r="D140" t="s">
        <v>412</v>
      </c>
    </row>
    <row r="141" spans="4:4">
      <c r="D141" t="s">
        <v>679</v>
      </c>
    </row>
    <row r="142" spans="4:4">
      <c r="D142" t="s">
        <v>413</v>
      </c>
    </row>
    <row r="143" spans="4:4">
      <c r="D143" t="s">
        <v>680</v>
      </c>
    </row>
    <row r="144" spans="4:4">
      <c r="D144" t="s">
        <v>414</v>
      </c>
    </row>
    <row r="145" spans="4:4">
      <c r="D145" t="s">
        <v>681</v>
      </c>
    </row>
    <row r="146" spans="4:4">
      <c r="D146" t="s">
        <v>415</v>
      </c>
    </row>
    <row r="147" spans="4:4">
      <c r="D147" t="s">
        <v>682</v>
      </c>
    </row>
    <row r="148" spans="4:4">
      <c r="D148" t="s">
        <v>100</v>
      </c>
    </row>
    <row r="149" spans="4:4">
      <c r="D149" t="s">
        <v>416</v>
      </c>
    </row>
    <row r="150" spans="4:4">
      <c r="D150" t="s">
        <v>417</v>
      </c>
    </row>
    <row r="151" spans="4:4">
      <c r="D151" t="s">
        <v>418</v>
      </c>
    </row>
    <row r="152" spans="4:4">
      <c r="D152" t="s">
        <v>419</v>
      </c>
    </row>
    <row r="153" spans="4:4">
      <c r="D153" t="s">
        <v>545</v>
      </c>
    </row>
    <row r="154" spans="4:4">
      <c r="D154" t="s">
        <v>420</v>
      </c>
    </row>
    <row r="155" spans="4:4">
      <c r="D155" t="s">
        <v>421</v>
      </c>
    </row>
    <row r="156" spans="4:4">
      <c r="D156" t="s">
        <v>422</v>
      </c>
    </row>
    <row r="157" spans="4:4">
      <c r="D157" t="s">
        <v>423</v>
      </c>
    </row>
    <row r="158" spans="4:4">
      <c r="D158" t="s">
        <v>546</v>
      </c>
    </row>
    <row r="159" spans="4:4">
      <c r="D159" t="s">
        <v>424</v>
      </c>
    </row>
    <row r="160" spans="4:4">
      <c r="D160" t="s">
        <v>547</v>
      </c>
    </row>
    <row r="161" spans="4:4">
      <c r="D161" t="s">
        <v>683</v>
      </c>
    </row>
    <row r="162" spans="4:4">
      <c r="D162" t="s">
        <v>548</v>
      </c>
    </row>
    <row r="163" spans="4:4">
      <c r="D163" t="s">
        <v>549</v>
      </c>
    </row>
    <row r="164" spans="4:4">
      <c r="D164" t="s">
        <v>684</v>
      </c>
    </row>
    <row r="165" spans="4:4">
      <c r="D165" t="s">
        <v>550</v>
      </c>
    </row>
    <row r="166" spans="4:4">
      <c r="D166" t="s">
        <v>425</v>
      </c>
    </row>
    <row r="167" spans="4:4">
      <c r="D167" t="s">
        <v>426</v>
      </c>
    </row>
    <row r="168" spans="4:4">
      <c r="D168" t="s">
        <v>427</v>
      </c>
    </row>
    <row r="169" spans="4:4">
      <c r="D169" t="s">
        <v>428</v>
      </c>
    </row>
    <row r="170" spans="4:4">
      <c r="D170" t="s">
        <v>429</v>
      </c>
    </row>
    <row r="171" spans="4:4">
      <c r="D171" t="s">
        <v>430</v>
      </c>
    </row>
    <row r="172" spans="4:4">
      <c r="D172" t="s">
        <v>431</v>
      </c>
    </row>
    <row r="173" spans="4:4">
      <c r="D173" t="s">
        <v>432</v>
      </c>
    </row>
    <row r="174" spans="4:4">
      <c r="D174" t="s">
        <v>433</v>
      </c>
    </row>
    <row r="175" spans="4:4">
      <c r="D175" t="s">
        <v>434</v>
      </c>
    </row>
    <row r="176" spans="4:4">
      <c r="D176" t="s">
        <v>685</v>
      </c>
    </row>
    <row r="177" spans="4:4">
      <c r="D177" t="s">
        <v>551</v>
      </c>
    </row>
    <row r="178" spans="4:4">
      <c r="D178" t="s">
        <v>552</v>
      </c>
    </row>
    <row r="179" spans="4:4">
      <c r="D179" t="s">
        <v>435</v>
      </c>
    </row>
    <row r="180" spans="4:4">
      <c r="D180" t="s">
        <v>436</v>
      </c>
    </row>
    <row r="181" spans="4:4">
      <c r="D181" t="s">
        <v>686</v>
      </c>
    </row>
    <row r="182" spans="4:4">
      <c r="D182" t="s">
        <v>437</v>
      </c>
    </row>
    <row r="183" spans="4:4">
      <c r="D183" t="s">
        <v>438</v>
      </c>
    </row>
    <row r="184" spans="4:4">
      <c r="D184" t="s">
        <v>439</v>
      </c>
    </row>
    <row r="185" spans="4:4">
      <c r="D185" t="s">
        <v>687</v>
      </c>
    </row>
    <row r="186" spans="4:4">
      <c r="D186" t="s">
        <v>440</v>
      </c>
    </row>
    <row r="187" spans="4:4">
      <c r="D187" t="s">
        <v>441</v>
      </c>
    </row>
    <row r="188" spans="4:4">
      <c r="D188" t="s">
        <v>688</v>
      </c>
    </row>
    <row r="189" spans="4:4">
      <c r="D189" t="s">
        <v>553</v>
      </c>
    </row>
    <row r="190" spans="4:4">
      <c r="D190" t="s">
        <v>442</v>
      </c>
    </row>
    <row r="191" spans="4:4">
      <c r="D191" t="s">
        <v>443</v>
      </c>
    </row>
    <row r="192" spans="4:4">
      <c r="D192" t="s">
        <v>554</v>
      </c>
    </row>
    <row r="193" spans="4:4">
      <c r="D193" t="s">
        <v>444</v>
      </c>
    </row>
    <row r="194" spans="4:4">
      <c r="D194" t="s">
        <v>555</v>
      </c>
    </row>
    <row r="195" spans="4:4">
      <c r="D195" t="s">
        <v>445</v>
      </c>
    </row>
    <row r="196" spans="4:4">
      <c r="D196" t="s">
        <v>446</v>
      </c>
    </row>
    <row r="197" spans="4:4">
      <c r="D197" t="s">
        <v>556</v>
      </c>
    </row>
    <row r="198" spans="4:4">
      <c r="D198" t="s">
        <v>447</v>
      </c>
    </row>
    <row r="199" spans="4:4">
      <c r="D199" t="s">
        <v>448</v>
      </c>
    </row>
    <row r="200" spans="4:4">
      <c r="D200" t="s">
        <v>449</v>
      </c>
    </row>
    <row r="201" spans="4:4">
      <c r="D201" t="s">
        <v>450</v>
      </c>
    </row>
    <row r="202" spans="4:4">
      <c r="D202" t="s">
        <v>451</v>
      </c>
    </row>
    <row r="203" spans="4:4">
      <c r="D203" t="s">
        <v>452</v>
      </c>
    </row>
    <row r="204" spans="4:4">
      <c r="D204" t="s">
        <v>453</v>
      </c>
    </row>
    <row r="205" spans="4:4">
      <c r="D205" t="s">
        <v>454</v>
      </c>
    </row>
    <row r="206" spans="4:4">
      <c r="D206" t="s">
        <v>455</v>
      </c>
    </row>
    <row r="207" spans="4:4">
      <c r="D207" t="s">
        <v>557</v>
      </c>
    </row>
    <row r="208" spans="4:4">
      <c r="D208" t="s">
        <v>689</v>
      </c>
    </row>
    <row r="209" spans="4:4">
      <c r="D209" t="s">
        <v>558</v>
      </c>
    </row>
    <row r="210" spans="4:4">
      <c r="D210" t="s">
        <v>456</v>
      </c>
    </row>
    <row r="211" spans="4:4">
      <c r="D211" t="s">
        <v>457</v>
      </c>
    </row>
    <row r="212" spans="4:4">
      <c r="D212" t="s">
        <v>458</v>
      </c>
    </row>
    <row r="213" spans="4:4">
      <c r="D213" t="s">
        <v>559</v>
      </c>
    </row>
    <row r="214" spans="4:4">
      <c r="D214" t="s">
        <v>690</v>
      </c>
    </row>
    <row r="215" spans="4:4">
      <c r="D215" t="s">
        <v>459</v>
      </c>
    </row>
    <row r="216" spans="4:4">
      <c r="D216" t="s">
        <v>460</v>
      </c>
    </row>
    <row r="217" spans="4:4">
      <c r="D217" t="s">
        <v>461</v>
      </c>
    </row>
    <row r="218" spans="4:4">
      <c r="D218" t="s">
        <v>560</v>
      </c>
    </row>
    <row r="219" spans="4:4">
      <c r="D219" t="s">
        <v>691</v>
      </c>
    </row>
    <row r="220" spans="4:4">
      <c r="D220" t="s">
        <v>462</v>
      </c>
    </row>
    <row r="221" spans="4:4">
      <c r="D221" t="s">
        <v>463</v>
      </c>
    </row>
    <row r="222" spans="4:4">
      <c r="D222" t="s">
        <v>464</v>
      </c>
    </row>
    <row r="223" spans="4:4">
      <c r="D223" t="s">
        <v>561</v>
      </c>
    </row>
    <row r="224" spans="4:4">
      <c r="D224" t="s">
        <v>465</v>
      </c>
    </row>
    <row r="225" spans="4:4">
      <c r="D225" t="s">
        <v>562</v>
      </c>
    </row>
    <row r="226" spans="4:4">
      <c r="D226" t="s">
        <v>563</v>
      </c>
    </row>
    <row r="227" spans="4:4">
      <c r="D227" t="s">
        <v>564</v>
      </c>
    </row>
    <row r="228" spans="4:4">
      <c r="D228" t="s">
        <v>565</v>
      </c>
    </row>
    <row r="229" spans="4:4">
      <c r="D229" t="s">
        <v>466</v>
      </c>
    </row>
    <row r="230" spans="4:4">
      <c r="D230" t="s">
        <v>467</v>
      </c>
    </row>
    <row r="231" spans="4:4">
      <c r="D231" t="s">
        <v>468</v>
      </c>
    </row>
    <row r="232" spans="4:4">
      <c r="D232" t="s">
        <v>469</v>
      </c>
    </row>
    <row r="233" spans="4:4">
      <c r="D233" t="s">
        <v>470</v>
      </c>
    </row>
    <row r="234" spans="4:4">
      <c r="D234" t="s">
        <v>471</v>
      </c>
    </row>
    <row r="235" spans="4:4">
      <c r="D235" t="s">
        <v>240</v>
      </c>
    </row>
    <row r="236" spans="4:4">
      <c r="D236" t="s">
        <v>472</v>
      </c>
    </row>
    <row r="237" spans="4:4">
      <c r="D237" t="s">
        <v>566</v>
      </c>
    </row>
    <row r="238" spans="4:4">
      <c r="D238" t="s">
        <v>473</v>
      </c>
    </row>
    <row r="239" spans="4:4">
      <c r="D239" t="s">
        <v>692</v>
      </c>
    </row>
    <row r="240" spans="4:4">
      <c r="D240" t="s">
        <v>474</v>
      </c>
    </row>
    <row r="241" spans="4:4">
      <c r="D241" t="s">
        <v>475</v>
      </c>
    </row>
    <row r="242" spans="4:4">
      <c r="D242" t="s">
        <v>567</v>
      </c>
    </row>
    <row r="243" spans="4:4">
      <c r="D243" t="s">
        <v>568</v>
      </c>
    </row>
    <row r="244" spans="4:4">
      <c r="D244" t="s">
        <v>476</v>
      </c>
    </row>
    <row r="245" spans="4:4">
      <c r="D245" t="s">
        <v>569</v>
      </c>
    </row>
    <row r="246" spans="4:4">
      <c r="D246" t="s">
        <v>732</v>
      </c>
    </row>
    <row r="247" spans="4:4">
      <c r="D247" t="s">
        <v>693</v>
      </c>
    </row>
    <row r="248" spans="4:4">
      <c r="D248" t="s">
        <v>477</v>
      </c>
    </row>
    <row r="249" spans="4:4">
      <c r="D249" t="s">
        <v>570</v>
      </c>
    </row>
    <row r="250" spans="4:4">
      <c r="D250" t="s">
        <v>478</v>
      </c>
    </row>
    <row r="251" spans="4:4">
      <c r="D251" t="s">
        <v>479</v>
      </c>
    </row>
    <row r="252" spans="4:4">
      <c r="D252" t="s">
        <v>480</v>
      </c>
    </row>
    <row r="253" spans="4:4">
      <c r="D253" t="s">
        <v>571</v>
      </c>
    </row>
    <row r="254" spans="4:4">
      <c r="D254" t="s">
        <v>481</v>
      </c>
    </row>
    <row r="255" spans="4:4">
      <c r="D255" t="s">
        <v>482</v>
      </c>
    </row>
    <row r="256" spans="4:4">
      <c r="D256" t="s">
        <v>483</v>
      </c>
    </row>
    <row r="257" spans="4:4">
      <c r="D257" t="s">
        <v>484</v>
      </c>
    </row>
    <row r="258" spans="4:4">
      <c r="D258" t="s">
        <v>485</v>
      </c>
    </row>
    <row r="259" spans="4:4">
      <c r="D259" t="s">
        <v>486</v>
      </c>
    </row>
    <row r="260" spans="4:4">
      <c r="D260" t="s">
        <v>487</v>
      </c>
    </row>
    <row r="261" spans="4:4">
      <c r="D261" t="s">
        <v>572</v>
      </c>
    </row>
    <row r="262" spans="4:4">
      <c r="D262" t="s">
        <v>488</v>
      </c>
    </row>
    <row r="263" spans="4:4">
      <c r="D263" t="s">
        <v>489</v>
      </c>
    </row>
    <row r="264" spans="4:4">
      <c r="D264" t="s">
        <v>490</v>
      </c>
    </row>
    <row r="265" spans="4:4">
      <c r="D265" t="s">
        <v>491</v>
      </c>
    </row>
    <row r="266" spans="4:4">
      <c r="D266" t="s">
        <v>492</v>
      </c>
    </row>
    <row r="267" spans="4:4">
      <c r="D267" t="s">
        <v>694</v>
      </c>
    </row>
    <row r="268" spans="4:4">
      <c r="D268" t="s">
        <v>493</v>
      </c>
    </row>
    <row r="269" spans="4:4">
      <c r="D269" t="s">
        <v>494</v>
      </c>
    </row>
    <row r="270" spans="4:4">
      <c r="D270" t="s">
        <v>495</v>
      </c>
    </row>
    <row r="271" spans="4:4">
      <c r="D271" t="s">
        <v>496</v>
      </c>
    </row>
    <row r="272" spans="4:4">
      <c r="D272" t="s">
        <v>497</v>
      </c>
    </row>
    <row r="273" spans="4:4">
      <c r="D273" t="s">
        <v>498</v>
      </c>
    </row>
    <row r="274" spans="4:4">
      <c r="D274" t="s">
        <v>499</v>
      </c>
    </row>
    <row r="275" spans="4:4">
      <c r="D275" t="s">
        <v>500</v>
      </c>
    </row>
    <row r="276" spans="4:4">
      <c r="D276" t="s">
        <v>695</v>
      </c>
    </row>
    <row r="277" spans="4:4">
      <c r="D277" t="s">
        <v>573</v>
      </c>
    </row>
    <row r="278" spans="4:4">
      <c r="D278" t="s">
        <v>501</v>
      </c>
    </row>
    <row r="279" spans="4:4">
      <c r="D279" t="s">
        <v>502</v>
      </c>
    </row>
    <row r="280" spans="4:4">
      <c r="D280" t="s">
        <v>503</v>
      </c>
    </row>
    <row r="281" spans="4:4">
      <c r="D281" t="s">
        <v>504</v>
      </c>
    </row>
    <row r="282" spans="4:4">
      <c r="D282" t="s">
        <v>505</v>
      </c>
    </row>
    <row r="283" spans="4:4">
      <c r="D283" t="s">
        <v>574</v>
      </c>
    </row>
    <row r="284" spans="4:4">
      <c r="D284" t="s">
        <v>575</v>
      </c>
    </row>
    <row r="285" spans="4:4">
      <c r="D285" t="s">
        <v>506</v>
      </c>
    </row>
    <row r="286" spans="4:4">
      <c r="D286" t="s">
        <v>576</v>
      </c>
    </row>
    <row r="287" spans="4:4">
      <c r="D287" t="s">
        <v>577</v>
      </c>
    </row>
    <row r="288" spans="4:4">
      <c r="D288" t="s">
        <v>507</v>
      </c>
    </row>
    <row r="289" spans="4:4">
      <c r="D289" t="s">
        <v>508</v>
      </c>
    </row>
    <row r="290" spans="4:4">
      <c r="D290" t="s">
        <v>509</v>
      </c>
    </row>
    <row r="291" spans="4:4">
      <c r="D291" t="s">
        <v>510</v>
      </c>
    </row>
    <row r="292" spans="4:4">
      <c r="D292" t="s">
        <v>511</v>
      </c>
    </row>
    <row r="293" spans="4:4">
      <c r="D293" t="s">
        <v>512</v>
      </c>
    </row>
    <row r="294" spans="4:4">
      <c r="D294" t="s">
        <v>513</v>
      </c>
    </row>
    <row r="295" spans="4:4">
      <c r="D295" t="s">
        <v>578</v>
      </c>
    </row>
    <row r="296" spans="4:4">
      <c r="D296" t="s">
        <v>579</v>
      </c>
    </row>
  </sheetData>
  <autoFilter ref="D1:L294"/>
  <phoneticPr fontId="26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K1"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66</v>
      </c>
      <c r="E1" s="36" t="s">
        <v>651</v>
      </c>
      <c r="F1" s="36" t="s">
        <v>23</v>
      </c>
      <c r="G1" s="36" t="s">
        <v>34</v>
      </c>
      <c r="H1" s="36" t="s">
        <v>72</v>
      </c>
      <c r="I1" s="36" t="s">
        <v>45</v>
      </c>
      <c r="J1" s="36" t="s">
        <v>61</v>
      </c>
      <c r="K1" s="36" t="s">
        <v>66</v>
      </c>
      <c r="L1" s="65" t="s">
        <v>699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798</v>
      </c>
      <c r="R1" s="37" t="s">
        <v>696</v>
      </c>
      <c r="S1" s="36" t="s">
        <v>4</v>
      </c>
      <c r="T1" s="36" t="s">
        <v>79</v>
      </c>
    </row>
    <row r="2" spans="1:20" ht="14.45" customHeight="1">
      <c r="A2" t="s">
        <v>246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130</v>
      </c>
      <c r="K2" s="3" t="s">
        <v>0</v>
      </c>
      <c r="L2" s="64" t="s">
        <v>791</v>
      </c>
      <c r="M2" s="3" t="s">
        <v>247</v>
      </c>
      <c r="N2" s="3" t="s">
        <v>251</v>
      </c>
      <c r="O2" s="3" t="s">
        <v>150</v>
      </c>
      <c r="P2" s="3" t="s">
        <v>0</v>
      </c>
      <c r="Q2" t="s">
        <v>799</v>
      </c>
      <c r="R2" t="s">
        <v>5</v>
      </c>
      <c r="S2" s="39" t="s">
        <v>152</v>
      </c>
      <c r="T2" s="3" t="s">
        <v>0</v>
      </c>
    </row>
    <row r="3" spans="1:20">
      <c r="A3" t="s">
        <v>177</v>
      </c>
      <c r="B3">
        <v>2025</v>
      </c>
      <c r="C3" s="3" t="s">
        <v>69</v>
      </c>
      <c r="D3" s="3" t="s">
        <v>1</v>
      </c>
      <c r="E3" s="62" t="s">
        <v>652</v>
      </c>
      <c r="F3" s="3" t="s">
        <v>36</v>
      </c>
      <c r="G3" s="3" t="s">
        <v>2</v>
      </c>
      <c r="H3" s="3" t="s">
        <v>54</v>
      </c>
      <c r="I3" s="3" t="s">
        <v>131</v>
      </c>
      <c r="J3" s="3" t="s">
        <v>77</v>
      </c>
      <c r="K3" s="3" t="s">
        <v>1</v>
      </c>
      <c r="L3" s="64" t="s">
        <v>792</v>
      </c>
      <c r="M3" s="3" t="s">
        <v>248</v>
      </c>
      <c r="N3" s="3"/>
      <c r="O3" s="3" t="s">
        <v>151</v>
      </c>
      <c r="P3" s="3" t="s">
        <v>1</v>
      </c>
      <c r="Q3" t="s">
        <v>800</v>
      </c>
      <c r="R3" t="s">
        <v>6</v>
      </c>
      <c r="S3" s="39" t="s">
        <v>153</v>
      </c>
      <c r="T3" s="3" t="s">
        <v>1</v>
      </c>
    </row>
    <row r="4" spans="1:20">
      <c r="B4">
        <v>2026</v>
      </c>
      <c r="C4" s="3" t="s">
        <v>70</v>
      </c>
      <c r="D4" s="3"/>
      <c r="E4" s="62" t="s">
        <v>653</v>
      </c>
      <c r="F4" s="3"/>
      <c r="G4" t="s">
        <v>584</v>
      </c>
      <c r="H4" s="3" t="s">
        <v>825</v>
      </c>
      <c r="I4" s="3" t="s">
        <v>132</v>
      </c>
      <c r="J4" s="3" t="s">
        <v>78</v>
      </c>
      <c r="K4" s="3"/>
      <c r="L4" s="64" t="s">
        <v>793</v>
      </c>
      <c r="M4" s="3" t="s">
        <v>249</v>
      </c>
      <c r="N4" s="3"/>
      <c r="O4" s="3"/>
      <c r="P4" s="3"/>
      <c r="Q4" t="s">
        <v>801</v>
      </c>
      <c r="R4" t="s">
        <v>7</v>
      </c>
      <c r="S4" s="3" t="s">
        <v>826</v>
      </c>
    </row>
    <row r="5" spans="1:20">
      <c r="B5">
        <v>2027</v>
      </c>
      <c r="C5" s="3" t="s">
        <v>68</v>
      </c>
      <c r="D5" s="3"/>
      <c r="E5" s="62" t="s">
        <v>654</v>
      </c>
      <c r="F5" s="3"/>
      <c r="G5" s="3" t="s">
        <v>73</v>
      </c>
      <c r="H5" s="3" t="s">
        <v>580</v>
      </c>
      <c r="I5" s="46" t="s">
        <v>585</v>
      </c>
      <c r="K5" s="3"/>
      <c r="L5" s="64" t="s">
        <v>794</v>
      </c>
      <c r="M5" s="3" t="s">
        <v>250</v>
      </c>
      <c r="N5" s="3"/>
      <c r="O5" s="3"/>
      <c r="P5" s="3"/>
      <c r="Q5" t="s">
        <v>802</v>
      </c>
      <c r="R5" t="s">
        <v>8</v>
      </c>
      <c r="S5" s="3" t="s">
        <v>155</v>
      </c>
    </row>
    <row r="6" spans="1:20">
      <c r="C6" s="3" t="s">
        <v>67</v>
      </c>
      <c r="E6" s="62" t="s">
        <v>655</v>
      </c>
      <c r="G6" s="3" t="s">
        <v>74</v>
      </c>
      <c r="H6" s="3" t="s">
        <v>581</v>
      </c>
      <c r="L6" s="64" t="s">
        <v>795</v>
      </c>
      <c r="Q6" t="s">
        <v>803</v>
      </c>
      <c r="R6" s="1" t="s">
        <v>9</v>
      </c>
      <c r="S6" s="3" t="s">
        <v>154</v>
      </c>
    </row>
    <row r="7" spans="1:20">
      <c r="C7" s="61" t="s">
        <v>650</v>
      </c>
      <c r="G7" s="3" t="s">
        <v>75</v>
      </c>
      <c r="H7" s="3" t="s">
        <v>58</v>
      </c>
      <c r="L7" s="64" t="s">
        <v>796</v>
      </c>
      <c r="Q7" t="s">
        <v>804</v>
      </c>
      <c r="R7" t="s">
        <v>10</v>
      </c>
    </row>
    <row r="8" spans="1:20">
      <c r="G8" s="3" t="s">
        <v>76</v>
      </c>
      <c r="H8" s="3" t="s">
        <v>582</v>
      </c>
      <c r="L8" s="64" t="s">
        <v>797</v>
      </c>
      <c r="Q8" t="s">
        <v>805</v>
      </c>
      <c r="R8" t="s">
        <v>11</v>
      </c>
    </row>
    <row r="9" spans="1:20">
      <c r="G9" s="3"/>
      <c r="H9" s="3" t="s">
        <v>583</v>
      </c>
      <c r="L9" s="64" t="s">
        <v>717</v>
      </c>
      <c r="Q9" t="s">
        <v>806</v>
      </c>
      <c r="R9" t="s">
        <v>12</v>
      </c>
    </row>
    <row r="10" spans="1:20">
      <c r="Q10" t="s">
        <v>807</v>
      </c>
      <c r="R10" t="s">
        <v>13</v>
      </c>
    </row>
    <row r="11" spans="1:20">
      <c r="Q11" t="s">
        <v>808</v>
      </c>
      <c r="R11" t="s">
        <v>14</v>
      </c>
    </row>
    <row r="12" spans="1:20">
      <c r="Q12" t="s">
        <v>809</v>
      </c>
      <c r="R12" t="s">
        <v>15</v>
      </c>
    </row>
    <row r="13" spans="1:20">
      <c r="Q13" t="s">
        <v>810</v>
      </c>
      <c r="R13" s="2" t="s">
        <v>16</v>
      </c>
    </row>
    <row r="14" spans="1:20">
      <c r="Q14" t="s">
        <v>811</v>
      </c>
      <c r="R14" s="2" t="s">
        <v>17</v>
      </c>
    </row>
    <row r="15" spans="1:20">
      <c r="R15" t="s">
        <v>252</v>
      </c>
    </row>
    <row r="16" spans="1:20">
      <c r="R16" s="3" t="s">
        <v>656</v>
      </c>
    </row>
    <row r="17" spans="18:18">
      <c r="R17" s="3"/>
    </row>
  </sheetData>
  <autoFilter ref="B1:S1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2026-01-07T01:04:02Z</dcterms:modified>
</cp:coreProperties>
</file>