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9E2F439-AE6B-4109-9780-77755DD81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F3" i="5"/>
  <c r="AW3" i="5" l="1"/>
  <c r="AP3" i="5"/>
  <c r="AN3" i="5"/>
  <c r="AM3" i="5"/>
  <c r="AK3" i="5"/>
  <c r="AI3" i="5"/>
  <c r="Z3" i="5"/>
  <c r="AA3" i="5" s="1"/>
  <c r="AC3" i="5" s="1"/>
  <c r="AW2" i="5"/>
  <c r="AM2" i="5"/>
  <c r="AK2" i="5"/>
  <c r="AI2" i="5"/>
  <c r="AF2" i="5"/>
  <c r="Z2" i="5"/>
  <c r="AA2" i="5" l="1"/>
  <c r="AC2" i="5" s="1"/>
  <c r="AG2" i="5" s="1"/>
  <c r="AG3" i="5"/>
  <c r="AQ3" i="5"/>
  <c r="AN2" i="5"/>
  <c r="AQ2" i="5" s="1"/>
  <c r="AR3" i="5" l="1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<sst xmlns="http://schemas.openxmlformats.org/spreadsheetml/2006/main" count="74" uniqueCount="63">
  <si>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</si>
  <si>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</si>
  <si>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</si>
  <si>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</si>
  <si>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</si>
  <si>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</si>
  <si>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</si>
  <si>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</si>
  <si>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</si>
  <si>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</si>
  <si>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</si>
  <si>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</si>
  <si>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</si>
  <si>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</si>
  <si>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</si>
  <si>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</si>
  <si>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</si>
  <si>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</si>
  <si>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</si>
  <si>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</si>
  <si>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</si>
  <si>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</si>
  <si>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</si>
  <si>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</si>
  <si>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</si>
  <si>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</si>
  <si>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</si>
  <si>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</si>
  <si>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</si>
  <si>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</si>
  <si>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</si>
  <si>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</si>
  <si>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</si>
  <si>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</si>
  <si>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</si>
  <si>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</si>
  <si>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</si>
  <si>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</si>
  <si>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</si>
  <si>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</si>
  <si>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</si>
  <si>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</si>
  <si>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</si>
  <si>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</si>
  <si>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</si>
  <si>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</si>
  <si>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</si>
  <si>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</si>
  <si>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</si>
  <si>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</si>
  <si>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</si>
  <si>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</si>
  <si>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</si>
  <si>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</si>
  <si>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Azza poly floor cushion 24"</t>
    <phoneticPr fontId="8" type="noConversion"/>
  </si>
  <si>
    <t>24x24x5"</t>
    <phoneticPr fontId="8" type="noConversion"/>
  </si>
  <si>
    <t>100% polyester, Solid</t>
    <phoneticPr fontId="8" type="noConversion"/>
  </si>
  <si>
    <t>100% polyester Azza poly chenille floor cushion 24" 250g Chenille floor cushion with compressed 1300g shredded  polyurethane foam filled</t>
    <phoneticPr fontId="8" type="noConversion"/>
  </si>
  <si>
    <t xml:space="preserve">100% polyester Azza poly chenille floor cushion 24" </t>
    <phoneticPr fontId="8" type="noConversion"/>
  </si>
  <si>
    <t>Azza|Charvi|Diah</t>
  </si>
  <si>
    <t>Compressed/Knocked Down</t>
  </si>
  <si>
    <t>Dusty Peach</t>
    <phoneticPr fontId="8" type="noConversion"/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</si>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</sst>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1" fontId="9" fillId="0" borderId="1" xfId="0" applyNumberFormat="1" applyFont="1" applyBorder="1" applyAlignment="1">
      <alignment wrapText="1"/>
    </xf>
  </cellXfs>
  <cellStyles count="7">
    <cellStyle name=" 1" xfId="6" xr:uid="{B2BA0DB2-0ED9-426B-AC24-7AEED45AD1CB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workbookViewId="0">
      <selection activeCell="W7" sqref="W7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8.42578125" style="1" customWidth="1"/>
    <col min="8" max="8" width="49" style="1" customWidth="1"/>
    <col min="9" max="9" width="24.85546875" style="1" customWidth="1"/>
    <col min="10" max="10" width="36.85546875" style="1" customWidth="1"/>
    <col min="11" max="11" width="20.85546875" style="42" customWidth="1"/>
    <col min="12" max="12" width="17.85546875" style="1" customWidth="1"/>
    <col min="13" max="13" width="13.140625" style="1" customWidth="1"/>
    <col min="14" max="14" width="9.42578125" style="1" customWidth="1"/>
    <col min="15" max="15" width="13.28515625" style="1" customWidth="1"/>
    <col min="16" max="16" width="13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15.42578125" style="1" customWidth="1"/>
    <col min="21" max="21" width="11" style="37" customWidth="1"/>
    <col min="22" max="22" width="13.140625" style="37" customWidth="1"/>
    <col min="23" max="23" width="11.140625" style="37" customWidth="1"/>
    <col min="24" max="24" width="12.85546875" style="3" customWidth="1"/>
    <col min="25" max="25" width="9.42578125" style="4" customWidth="1"/>
    <col min="26" max="26" width="13" style="4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52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51</v>
      </c>
      <c r="S1" s="15" t="s">
        <v>19</v>
      </c>
      <c r="T1" s="16" t="s">
        <v>1</v>
      </c>
      <c r="U1" s="38" t="s">
        <v>20</v>
      </c>
      <c r="V1" s="38" t="s">
        <v>21</v>
      </c>
      <c r="W1" s="38" t="s">
        <v>22</v>
      </c>
      <c r="X1" s="17" t="s">
        <v>23</v>
      </c>
      <c r="Y1" s="18" t="s">
        <v>24</v>
      </c>
      <c r="Z1" s="41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50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59.25" customHeight="1">
      <c r="A2" s="26">
        <v>1</v>
      </c>
      <c r="B2" s="27"/>
      <c r="C2" s="27"/>
      <c r="D2" s="27" t="s">
        <v>3</v>
      </c>
      <c r="E2" s="27"/>
      <c r="F2" s="27" t="s">
        <v>4</v>
      </c>
      <c r="G2" s="43" t="s">
        <v>59</v>
      </c>
      <c r="H2" s="43" t="s">
        <v>58</v>
      </c>
      <c r="I2" s="43" t="s">
        <v>54</v>
      </c>
      <c r="J2" s="43" t="s">
        <v>57</v>
      </c>
      <c r="K2" s="43" t="s">
        <v>56</v>
      </c>
      <c r="L2" s="27"/>
      <c r="M2" s="43" t="s">
        <v>55</v>
      </c>
      <c r="N2" s="43" t="s">
        <v>61</v>
      </c>
      <c r="O2" s="45"/>
      <c r="P2" s="45"/>
      <c r="Q2" s="27" t="s">
        <v>49</v>
      </c>
      <c r="R2" s="28">
        <v>6</v>
      </c>
      <c r="S2" s="29">
        <v>6.3</v>
      </c>
      <c r="T2" s="43" t="s">
        <v>60</v>
      </c>
      <c r="U2" s="39">
        <v>58.5</v>
      </c>
      <c r="V2" s="39">
        <v>32.5</v>
      </c>
      <c r="W2" s="39">
        <v>98</v>
      </c>
      <c r="X2" s="30">
        <v>23.5</v>
      </c>
      <c r="Y2" s="31">
        <v>12</v>
      </c>
      <c r="Z2" s="44">
        <f t="shared" ref="Z2:Z3" si="0">IF(U2="","",U2*V2*W2/1000000)</f>
        <v>0.18632299999999999</v>
      </c>
      <c r="AA2" s="32">
        <f>IF(Y2="","",65/Z2*Y2)</f>
        <v>4186</v>
      </c>
      <c r="AB2" s="27">
        <v>2500</v>
      </c>
      <c r="AC2" s="33">
        <f>IF(ISERROR(AB2/AA2),"",AB2/AA2)</f>
        <v>0.6</v>
      </c>
      <c r="AD2" s="27" t="s">
        <v>53</v>
      </c>
      <c r="AE2" s="34">
        <v>0.33500000000000002</v>
      </c>
      <c r="AF2" s="33">
        <f t="shared" ref="AF2:AF3" si="1">IF(ISERROR(S2*AE2),"",S2*AE2)</f>
        <v>2.11</v>
      </c>
      <c r="AG2" s="33">
        <f>IF(ISERROR(S2+AC2+AF2),"",S2+AC2+AF2)</f>
        <v>9.01</v>
      </c>
      <c r="AH2" s="34">
        <v>0.1</v>
      </c>
      <c r="AI2" s="33">
        <f t="shared" ref="AI2:AI3" si="2">IF(ISERROR(AT2*AH2),"",AT2*AH2)</f>
        <v>2.54</v>
      </c>
      <c r="AJ2" s="34">
        <v>0.1</v>
      </c>
      <c r="AK2" s="33">
        <f t="shared" ref="AK2:AK3" si="3">IF(ISERROR(AT2*AJ2),"",AT2*AJ2)</f>
        <v>2.54</v>
      </c>
      <c r="AL2" s="34">
        <v>0.1</v>
      </c>
      <c r="AM2" s="33">
        <f t="shared" ref="AM2:AM3" si="4">IF(ISERROR(AT2*AL2),"",AT2*AL2)</f>
        <v>2.54</v>
      </c>
      <c r="AN2" s="33">
        <f>IF((AU2-AT2)&lt;2.5,2.5-(AU2-AT2),0)</f>
        <v>1.23</v>
      </c>
      <c r="AO2" s="34">
        <v>8.43E-2</v>
      </c>
      <c r="AP2" s="33">
        <f>IF(ISERROR(AT2*AO2),"",AT2*AO2)</f>
        <v>2.14</v>
      </c>
      <c r="AQ2" s="33">
        <f t="shared" ref="AQ2:AQ3" si="5">IF(ISERROR(AI2+AK2+AM2+AN2+AP2),"",AI2+AK2+AM2+AN2+AP2)</f>
        <v>10.99</v>
      </c>
      <c r="AR2" s="33">
        <f t="shared" ref="AR2:AR3" si="6">IF(ISERROR(AG2+AQ2),"",AG2+AQ2)</f>
        <v>20</v>
      </c>
      <c r="AS2" s="35">
        <f>IF(ISERROR((AT2-AR2)/AT2),"",(AT2-AR2)/AT2)</f>
        <v>0.21229999999999999</v>
      </c>
      <c r="AT2" s="36">
        <v>25.39</v>
      </c>
      <c r="AU2" s="33">
        <v>26.66</v>
      </c>
      <c r="AV2" s="36">
        <v>42.99</v>
      </c>
      <c r="AW2" s="35">
        <f>IF(ISERROR((AV2-AU2)/AV2),"",(AV2-AU2)/AV2)</f>
        <v>0.37990000000000002</v>
      </c>
      <c r="AX2" s="46"/>
    </row>
    <row r="3" spans="1:50" ht="59.25" customHeight="1">
      <c r="A3" s="26">
        <v>2</v>
      </c>
      <c r="B3" s="27"/>
      <c r="C3" s="27"/>
      <c r="D3" s="27" t="s">
        <v>3</v>
      </c>
      <c r="E3" s="27"/>
      <c r="F3" s="27" t="s">
        <v>4</v>
      </c>
      <c r="G3" s="43" t="s">
        <v>59</v>
      </c>
      <c r="H3" s="43" t="s">
        <v>58</v>
      </c>
      <c r="I3" s="43" t="s">
        <v>54</v>
      </c>
      <c r="J3" s="43" t="s">
        <v>57</v>
      </c>
      <c r="K3" s="43" t="s">
        <v>56</v>
      </c>
      <c r="L3" s="27"/>
      <c r="M3" s="43" t="s">
        <v>55</v>
      </c>
      <c r="N3" s="43" t="s">
        <v>62</v>
      </c>
      <c r="O3" s="45"/>
      <c r="P3" s="45"/>
      <c r="Q3" s="27" t="s">
        <v>49</v>
      </c>
      <c r="R3" s="28">
        <v>6</v>
      </c>
      <c r="S3" s="29">
        <v>6.3</v>
      </c>
      <c r="T3" s="27" t="s">
        <v>60</v>
      </c>
      <c r="U3" s="39">
        <v>58.5</v>
      </c>
      <c r="V3" s="39">
        <v>32.5</v>
      </c>
      <c r="W3" s="39">
        <v>98</v>
      </c>
      <c r="X3" s="30">
        <v>23.5</v>
      </c>
      <c r="Y3" s="31">
        <v>12</v>
      </c>
      <c r="Z3" s="44">
        <f t="shared" si="0"/>
        <v>0.18632299999999999</v>
      </c>
      <c r="AA3" s="32">
        <f t="shared" ref="AA3" si="7">IF(Y3="","",65/Z3*Y3)</f>
        <v>4186</v>
      </c>
      <c r="AB3" s="27">
        <v>2500</v>
      </c>
      <c r="AC3" s="33">
        <f t="shared" ref="AC3" si="8">IF(ISERROR(AB3/AA3),"",AB3/AA3)</f>
        <v>0.6</v>
      </c>
      <c r="AD3" s="27" t="s">
        <v>53</v>
      </c>
      <c r="AE3" s="34">
        <v>0.33500000000000002</v>
      </c>
      <c r="AF3" s="33">
        <f t="shared" si="1"/>
        <v>2.11</v>
      </c>
      <c r="AG3" s="33">
        <f t="shared" ref="AG3" si="9">IF(ISERROR(S3+AC3+AF3),"",S3+AC3+AF3)</f>
        <v>9.01</v>
      </c>
      <c r="AH3" s="34">
        <v>0.1</v>
      </c>
      <c r="AI3" s="33">
        <f t="shared" si="2"/>
        <v>2.54</v>
      </c>
      <c r="AJ3" s="34">
        <v>0.1</v>
      </c>
      <c r="AK3" s="33">
        <f t="shared" si="3"/>
        <v>2.54</v>
      </c>
      <c r="AL3" s="34">
        <v>0.1</v>
      </c>
      <c r="AM3" s="33">
        <f t="shared" si="4"/>
        <v>2.54</v>
      </c>
      <c r="AN3" s="33">
        <f t="shared" ref="AN3" si="10">IF((AU3-AT3)&lt;2.5,2.5-(AU3-AT3),0)</f>
        <v>1.23</v>
      </c>
      <c r="AO3" s="34">
        <v>8.43E-2</v>
      </c>
      <c r="AP3" s="33">
        <f t="shared" ref="AP3" si="11">IF(ISERROR(AT3*AO3),"",AT3*AO3)</f>
        <v>2.14</v>
      </c>
      <c r="AQ3" s="33">
        <f t="shared" si="5"/>
        <v>10.99</v>
      </c>
      <c r="AR3" s="33">
        <f t="shared" si="6"/>
        <v>20</v>
      </c>
      <c r="AS3" s="35">
        <f t="shared" ref="AS3" si="12">IF(ISERROR((AT3-AR3)/AT3),"",(AT3-AR3)/AT3)</f>
        <v>0.21229999999999999</v>
      </c>
      <c r="AT3" s="36">
        <v>25.39</v>
      </c>
      <c r="AU3" s="33">
        <v>26.66</v>
      </c>
      <c r="AV3" s="36">
        <v>42.99</v>
      </c>
      <c r="AW3" s="35">
        <f t="shared" ref="AW3" si="13">IF(ISERROR((AV3-AU3)/AV3),"",(AV3-AU3)/AV3)</f>
        <v>0.37990000000000002</v>
      </c>
      <c r="AX3" s="46"/>
    </row>
  </sheetData>
  <sheetProtection insertRows="0" deleteRows="0" sort="0"/>
  <protectedRanges>
    <protectedRange sqref="AT1 AO1 A4:J203 L4:AX203 A2:AX3" name="Range1"/>
    <protectedRange sqref="K4:K214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E2:E3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2026-01-05T02:22:21Z</dcterms:modified>
</cp:coreProperties>
</file>