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493E976-CA2A-4BD2-B455-425372031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6" i="5"/>
  <c r="AS19" i="5"/>
  <c r="AT19" i="5" s="1"/>
  <c r="AS17" i="5"/>
  <c r="AT17" i="5" s="1"/>
  <c r="AT18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6" i="5"/>
  <c r="AX16" i="5"/>
  <c r="AU17" i="5"/>
  <c r="AX17" i="5"/>
  <c r="AU18" i="5"/>
  <c r="AX18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<sst xmlns="http://schemas.openxmlformats.org/spreadsheetml/2006/main" count="245" uniqueCount="93">
  <si>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</si>
  <si>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</si>
  <si>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</si>
  <si>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</si>
  <si>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</si>
  <si>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</si>
  <si>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</si>
  <si>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</si>
  <si>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</si>
  <si>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</si>
  <si>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</si>
  <si>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</si>
  <si>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</si>
  <si>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</si>
  <si>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</si>
  <si>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</si>
  <si>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</si>
  <si>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</si>
  <si>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</si>
  <si>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</si>
  <si>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</si>
  <si>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</si>
  <si>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</si>
  <si>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</si>
  <si>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</si>
  <si>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</si>
  <si>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</si>
  <si>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</si>
  <si>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</si>
  <si>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</si>
  <si>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</si>
  <si>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</si>
  <si>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</si>
  <si>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</si>
  <si>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</si>
  <si>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</si>
  <si>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</si>
  <si>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</si>
  <si>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</si>
  <si>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</si>
  <si>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</si>
  <si>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</si>
  <si>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</si>
  <si>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</si>
  <si>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</si>
  <si>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</si>
  <si>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</si>
  <si>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</si>
  <si>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</si>
  <si>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</si>
  <si>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</si>
  <si>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</si>
  <si>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</si>
  <si>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</si>
  <si>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</si>
  <si>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</si>
  <si>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Comforter Set</t>
    <phoneticPr fontId="68" type="noConversion"/>
  </si>
  <si>
    <t>Curtain Set</t>
    <phoneticPr fontId="68" type="noConversion"/>
  </si>
  <si>
    <t>Blanket</t>
    <phoneticPr fontId="68" type="noConversion"/>
  </si>
  <si>
    <t xml:space="preserve"> 9pc Basic Duvet Set</t>
  </si>
  <si>
    <t>15pc Essentials Duvet Set</t>
  </si>
  <si>
    <t xml:space="preserve"> 30pc Luxury Duvet Set</t>
  </si>
  <si>
    <t xml:space="preserve"> 9pc Basic Comforter Set</t>
  </si>
  <si>
    <t xml:space="preserve"> 15pc Essentials Comforter Set</t>
  </si>
  <si>
    <t xml:space="preserve"> 30pc Luxury Comforter Set</t>
  </si>
  <si>
    <t>Liv</t>
    <phoneticPr fontId="68" type="noConversion"/>
  </si>
  <si>
    <t>poly/cotton</t>
    <phoneticPr fontId="68" type="noConversion"/>
  </si>
  <si>
    <t>Assorted</t>
    <phoneticPr fontId="68" type="noConversion"/>
  </si>
  <si>
    <t xml:space="preserve">Duvet Cover/pillowcase : front and back, 70%Polyester &amp; 30% Cotton denier 30PC x150D/76x56 printed. Button closure. </t>
    <phoneticPr fontId="68" type="noConversion"/>
  </si>
  <si>
    <t xml:space="preserve">Duvet Cover/pillowcase : front and back, 70%Polyester &amp; 30% Cotton denier 30PC x150D/76x56 printed. Button closure. continental pillowcase, 70%Polyester &amp; 30% Cotton denier solid. Button closure. </t>
    <phoneticPr fontId="68" type="noConversion"/>
  </si>
  <si>
    <t xml:space="preserve">Duvet Cover/pillowcase : front and back, 70%Polyester &amp; 30% Cotton denier 30PC x150D/76x56 printed. Button closure. continental pillowcase/easy bed/tab top curtain, 70%Polyester &amp; 30% Cotton denier solid. Button closure. Additional pillowcase,   Cotton denier 30PC x150D/76x56 solid with flat piping on 3 sides. </t>
    <phoneticPr fontId="68" type="noConversion"/>
  </si>
  <si>
    <t xml:space="preserve">Comforter/pillowcase : front and back, 70%Polyester &amp; 30% Cotton denier 30PC x150D/76x56 printed.  250gsm polyester filling. Button closure for pillowcase. </t>
    <phoneticPr fontId="68" type="noConversion"/>
  </si>
  <si>
    <t xml:space="preserve">Comforter/pillowcase : front and back, 70%Polyester &amp; 30% Cotton denier 30PC x150D/76x56 printed. 250gsm polyester filling.  Button closure for pillowcase. continental pillowcase, 70%Polyester &amp; 30% Cotton denier solid. Button closure. </t>
    <phoneticPr fontId="68" type="noConversion"/>
  </si>
  <si>
    <t xml:space="preserve">Comforter/pillowcase : front and back, 70%Polyester &amp; 30% Cotton denier 30PC x150D/76x56 printed. 250gsm polyester filling. Button closure for pillowcase. continental pillowcase/easy bed/tab top curtain, 70%Polyester &amp; 30% Cotton denier solid. Button closure. Additional pillowcase,   Cotton denier 30PC x150D/76x56 solid with flat piping on 3 sides. </t>
    <phoneticPr fontId="68" type="noConversion"/>
  </si>
  <si>
    <t>HOCH12-4345</t>
    <phoneticPr fontId="69" type="noConversion"/>
  </si>
  <si>
    <t>HOCH12-4346</t>
  </si>
  <si>
    <t>HOCH12-4347</t>
  </si>
  <si>
    <t>HOCH12-4348</t>
  </si>
  <si>
    <t>HOCH12-4349</t>
  </si>
  <si>
    <t>HOCH12-4350</t>
  </si>
  <si>
    <t>HOCH12-4351</t>
  </si>
  <si>
    <t>HOCH12-4352</t>
  </si>
  <si>
    <t>HOCH12-4353</t>
  </si>
  <si>
    <t>HOCH10-4354</t>
    <phoneticPr fontId="68" type="noConversion"/>
  </si>
  <si>
    <t>HOCH10-4355</t>
  </si>
  <si>
    <t>HOCH10-4356</t>
  </si>
  <si>
    <t>HOCH10-4357</t>
  </si>
  <si>
    <t>HOCH10-4358</t>
  </si>
  <si>
    <t>HOCH10-4359</t>
  </si>
  <si>
    <t>HOCH10-4360</t>
  </si>
  <si>
    <t>HOCH10-4361</t>
  </si>
  <si>
    <t>HOCH10-4362</t>
  </si>
  <si>
    <t>N/A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</si>
</sst>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0" xfId="4" applyAlignment="1"/>
    <xf numFmtId="0" fontId="0" fillId="0" borderId="0" xfId="0" applyAlignment="1"/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workbookViewId="0">
      <selection activeCell="L3" sqref="L3:L19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45" customWidth="1"/>
    <col min="6" max="6" width="11.28515625" style="45" customWidth="1"/>
    <col min="7" max="7" width="7.5703125" style="45" customWidth="1"/>
    <col min="8" max="9" width="7.42578125" style="45" customWidth="1"/>
    <col min="10" max="10" width="8.5703125" style="45" customWidth="1"/>
    <col min="11" max="11" width="8.42578125" style="45" customWidth="1"/>
    <col min="12" max="12" width="105.42578125" style="46" customWidth="1"/>
    <col min="13" max="15" width="6.140625" style="2" customWidth="1"/>
    <col min="16" max="16" width="6.8554687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14.28515625" style="2" customWidth="1"/>
    <col min="51" max="51" width="14.7109375" style="2" customWidth="1"/>
    <col min="52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47" t="s">
        <v>2</v>
      </c>
      <c r="F1" s="48" t="s">
        <v>44</v>
      </c>
      <c r="G1" s="49" t="s">
        <v>8</v>
      </c>
      <c r="H1" s="50" t="s">
        <v>9</v>
      </c>
      <c r="I1" s="50" t="s">
        <v>46</v>
      </c>
      <c r="J1" s="50" t="s">
        <v>10</v>
      </c>
      <c r="K1" s="50" t="s">
        <v>50</v>
      </c>
      <c r="L1" s="51" t="s">
        <v>54</v>
      </c>
      <c r="M1" s="11" t="s">
        <v>11</v>
      </c>
      <c r="N1" s="36" t="s">
        <v>49</v>
      </c>
      <c r="O1" s="36" t="s">
        <v>12</v>
      </c>
      <c r="P1" s="36" t="s">
        <v>13</v>
      </c>
      <c r="Q1" s="36" t="s">
        <v>14</v>
      </c>
      <c r="R1" s="11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 ht="30">
      <c r="A2" s="26">
        <v>1</v>
      </c>
      <c r="B2" s="27"/>
      <c r="C2" s="27"/>
      <c r="D2" s="27"/>
      <c r="E2" s="52"/>
      <c r="F2" s="52" t="s">
        <v>4</v>
      </c>
      <c r="G2" s="52" t="s">
        <v>65</v>
      </c>
      <c r="H2" s="52" t="s">
        <v>59</v>
      </c>
      <c r="I2" s="52" t="s">
        <v>55</v>
      </c>
      <c r="J2" s="52" t="s">
        <v>68</v>
      </c>
      <c r="K2" s="52" t="s">
        <v>66</v>
      </c>
      <c r="L2" s="53" t="s">
        <v>92</v>
      </c>
      <c r="M2" s="27" t="s">
        <v>67</v>
      </c>
      <c r="N2" s="27"/>
      <c r="O2" s="27"/>
      <c r="P2" s="54" t="s">
        <v>74</v>
      </c>
      <c r="Q2" s="27"/>
      <c r="R2" s="27" t="s">
        <v>45</v>
      </c>
      <c r="S2" s="28">
        <v>151.27000000000001</v>
      </c>
      <c r="T2" s="40">
        <v>8</v>
      </c>
      <c r="U2" s="30">
        <v>18.91</v>
      </c>
      <c r="V2" s="31">
        <v>18.91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/>
      <c r="AG2" s="33" t="str">
        <f>IF(ISERROR(AF2/AE2),"",AF2/AE2)</f>
        <v/>
      </c>
      <c r="AH2" s="27"/>
      <c r="AI2" s="34">
        <v>0.05</v>
      </c>
      <c r="AJ2" s="33">
        <f>IF(ISERROR(V2*AI2),"",V2*AI2)</f>
        <v>0.95</v>
      </c>
      <c r="AK2" s="34">
        <v>0</v>
      </c>
      <c r="AL2" s="33">
        <f t="shared" ref="AL2:AL15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15" si="1">IF(ISERROR(V2+AS2),"",V2+AS2)</f>
        <v>18.91</v>
      </c>
      <c r="AU2" s="35">
        <f>IF(ISERROR((AV2-AT2)/AV2),"",(AV2-AT2)/AV2)</f>
        <v>0.1</v>
      </c>
      <c r="AV2" s="8">
        <v>21.01</v>
      </c>
      <c r="AW2" s="9">
        <v>384</v>
      </c>
      <c r="AX2" s="33">
        <f t="shared" ref="AX2:AX15" si="2">IF(ISERROR(AT2*AW2),"",AT2*AW2)</f>
        <v>7261.44</v>
      </c>
      <c r="AY2" s="33">
        <f t="shared" ref="AY2:AY15" si="3">IF(ISERROR(AV2*AW2),"",AV2*AW2)</f>
        <v>8067.84</v>
      </c>
      <c r="BA2" s="38"/>
      <c r="BB2" s="2"/>
    </row>
    <row r="3" spans="1:54" ht="30">
      <c r="A3" s="26">
        <v>2</v>
      </c>
      <c r="B3" s="27"/>
      <c r="C3" s="27"/>
      <c r="D3" s="27"/>
      <c r="E3" s="52"/>
      <c r="F3" s="52" t="s">
        <v>4</v>
      </c>
      <c r="G3" s="52" t="s">
        <v>65</v>
      </c>
      <c r="H3" s="52" t="s">
        <v>59</v>
      </c>
      <c r="I3" s="52" t="s">
        <v>55</v>
      </c>
      <c r="J3" s="52" t="s">
        <v>68</v>
      </c>
      <c r="K3" s="52" t="s">
        <v>66</v>
      </c>
      <c r="L3" s="53" t="s">
        <v>92</v>
      </c>
      <c r="M3" s="27" t="s">
        <v>67</v>
      </c>
      <c r="N3" s="27"/>
      <c r="O3" s="27"/>
      <c r="P3" s="54" t="s">
        <v>75</v>
      </c>
      <c r="Q3" s="27"/>
      <c r="R3" s="27" t="s">
        <v>45</v>
      </c>
      <c r="S3" s="28">
        <v>165.38</v>
      </c>
      <c r="T3" s="40">
        <v>8</v>
      </c>
      <c r="U3" s="30">
        <v>20.67</v>
      </c>
      <c r="V3" s="31">
        <v>20.67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5" si="4">IF(Y3="","",Y3*Z3*AA3/1000000)</f>
        <v/>
      </c>
      <c r="AE3" s="32"/>
      <c r="AF3" s="27"/>
      <c r="AG3" s="33" t="str">
        <f t="shared" ref="AG3:AG15" si="5">IF(ISERROR(AF3/AE3),"",AF3/AE3)</f>
        <v/>
      </c>
      <c r="AH3" s="27"/>
      <c r="AI3" s="34">
        <v>0.05</v>
      </c>
      <c r="AJ3" s="33">
        <f>IF(ISERROR(V3*AI3),"",V3*AI3)</f>
        <v>1.03</v>
      </c>
      <c r="AK3" s="34">
        <v>0</v>
      </c>
      <c r="AL3" s="33">
        <f t="shared" si="0"/>
        <v>0</v>
      </c>
      <c r="AM3" s="27"/>
      <c r="AN3" s="34"/>
      <c r="AO3" s="33">
        <f t="shared" ref="AO3:AO15" si="6">IF(ISERROR(AV3*AN3),"",AV3*AN3)</f>
        <v>0</v>
      </c>
      <c r="AP3" s="27"/>
      <c r="AQ3" s="34"/>
      <c r="AR3" s="33">
        <f t="shared" ref="AR3:AR15" si="7">IF(ISERROR(AV3*AQ3),"",AV3*AQ3)</f>
        <v>0</v>
      </c>
      <c r="AS3" s="33">
        <f t="shared" ref="AS3:AS15" si="8">IF(ISERROR(AL3+AO3+AR3),"",AL3+AO3+AR3)</f>
        <v>0</v>
      </c>
      <c r="AT3" s="33">
        <f t="shared" si="1"/>
        <v>20.67</v>
      </c>
      <c r="AU3" s="35">
        <f t="shared" ref="AU3:AU15" si="9">IF(ISERROR((AV3-AT3)/AV3),"",(AV3-AT3)/AV3)</f>
        <v>0.10009999999999999</v>
      </c>
      <c r="AV3" s="8">
        <v>22.97</v>
      </c>
      <c r="AW3" s="9">
        <v>408</v>
      </c>
      <c r="AX3" s="33">
        <f t="shared" si="2"/>
        <v>8433.36</v>
      </c>
      <c r="AY3" s="33">
        <f t="shared" si="3"/>
        <v>9371.76</v>
      </c>
      <c r="BA3" s="38"/>
      <c r="BB3" s="2"/>
    </row>
    <row r="4" spans="1:54" ht="30">
      <c r="A4" s="26">
        <v>3</v>
      </c>
      <c r="B4" s="27"/>
      <c r="C4" s="27"/>
      <c r="D4" s="27"/>
      <c r="E4" s="52"/>
      <c r="F4" s="52" t="s">
        <v>4</v>
      </c>
      <c r="G4" s="52" t="s">
        <v>65</v>
      </c>
      <c r="H4" s="52" t="s">
        <v>59</v>
      </c>
      <c r="I4" s="52" t="s">
        <v>55</v>
      </c>
      <c r="J4" s="52" t="s">
        <v>68</v>
      </c>
      <c r="K4" s="52" t="s">
        <v>66</v>
      </c>
      <c r="L4" s="53" t="s">
        <v>92</v>
      </c>
      <c r="M4" s="27" t="s">
        <v>67</v>
      </c>
      <c r="N4" s="27"/>
      <c r="O4" s="27"/>
      <c r="P4" s="54" t="s">
        <v>76</v>
      </c>
      <c r="Q4" s="27"/>
      <c r="R4" s="27" t="s">
        <v>45</v>
      </c>
      <c r="S4" s="28">
        <v>175.46</v>
      </c>
      <c r="T4" s="40">
        <v>8</v>
      </c>
      <c r="U4" s="30">
        <v>21.93</v>
      </c>
      <c r="V4" s="31">
        <v>21.93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15" si="10">IF(ISERROR(V4*AI4),"",V4*AI4)</f>
        <v>1.1000000000000001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21.93</v>
      </c>
      <c r="AU4" s="35">
        <f t="shared" si="9"/>
        <v>0.10009999999999999</v>
      </c>
      <c r="AV4" s="8">
        <v>24.37</v>
      </c>
      <c r="AW4" s="9">
        <v>120</v>
      </c>
      <c r="AX4" s="33">
        <f t="shared" si="2"/>
        <v>2631.6</v>
      </c>
      <c r="AY4" s="33">
        <f t="shared" si="3"/>
        <v>2924.4</v>
      </c>
      <c r="BA4" s="38"/>
      <c r="BB4" s="2"/>
    </row>
    <row r="5" spans="1:54" ht="30">
      <c r="A5" s="26">
        <v>4</v>
      </c>
      <c r="B5" s="27"/>
      <c r="C5" s="27"/>
      <c r="D5" s="27"/>
      <c r="E5" s="52"/>
      <c r="F5" s="52" t="s">
        <v>4</v>
      </c>
      <c r="G5" s="52" t="s">
        <v>65</v>
      </c>
      <c r="H5" s="52" t="s">
        <v>60</v>
      </c>
      <c r="I5" s="52" t="s">
        <v>55</v>
      </c>
      <c r="J5" s="52" t="s">
        <v>69</v>
      </c>
      <c r="K5" s="52" t="s">
        <v>66</v>
      </c>
      <c r="L5" s="53" t="s">
        <v>92</v>
      </c>
      <c r="M5" s="27" t="s">
        <v>67</v>
      </c>
      <c r="N5" s="27"/>
      <c r="O5" s="27"/>
      <c r="P5" s="54" t="s">
        <v>77</v>
      </c>
      <c r="Q5" s="27"/>
      <c r="R5" s="27" t="s">
        <v>45</v>
      </c>
      <c r="S5" s="28">
        <v>197.28</v>
      </c>
      <c r="T5" s="40">
        <v>8</v>
      </c>
      <c r="U5" s="30">
        <v>24.66</v>
      </c>
      <c r="V5" s="31">
        <v>24.66</v>
      </c>
      <c r="W5" s="8"/>
      <c r="X5" s="27" t="s">
        <v>3</v>
      </c>
      <c r="Y5" s="40"/>
      <c r="Z5" s="40"/>
      <c r="AA5" s="40"/>
      <c r="AB5" s="29">
        <v>2</v>
      </c>
      <c r="AC5" s="9">
        <v>6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1.23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24.66</v>
      </c>
      <c r="AU5" s="35">
        <f t="shared" si="9"/>
        <v>0.1</v>
      </c>
      <c r="AV5" s="8">
        <v>27.4</v>
      </c>
      <c r="AW5" s="9">
        <v>48</v>
      </c>
      <c r="AX5" s="33">
        <f t="shared" si="2"/>
        <v>1183.68</v>
      </c>
      <c r="AY5" s="33">
        <f t="shared" si="3"/>
        <v>1315.2</v>
      </c>
      <c r="BA5" s="38"/>
      <c r="BB5" s="2"/>
    </row>
    <row r="6" spans="1:54" ht="30">
      <c r="A6" s="26">
        <v>5</v>
      </c>
      <c r="B6" s="27"/>
      <c r="C6" s="27"/>
      <c r="D6" s="27"/>
      <c r="E6" s="52"/>
      <c r="F6" s="52" t="s">
        <v>4</v>
      </c>
      <c r="G6" s="52" t="s">
        <v>65</v>
      </c>
      <c r="H6" s="52" t="s">
        <v>60</v>
      </c>
      <c r="I6" s="52" t="s">
        <v>55</v>
      </c>
      <c r="J6" s="52" t="s">
        <v>69</v>
      </c>
      <c r="K6" s="52" t="s">
        <v>66</v>
      </c>
      <c r="L6" s="53" t="s">
        <v>92</v>
      </c>
      <c r="M6" s="27" t="s">
        <v>67</v>
      </c>
      <c r="N6" s="27"/>
      <c r="O6" s="27"/>
      <c r="P6" s="54" t="s">
        <v>78</v>
      </c>
      <c r="Q6" s="27"/>
      <c r="R6" s="27" t="s">
        <v>45</v>
      </c>
      <c r="S6" s="28">
        <v>211.39</v>
      </c>
      <c r="T6" s="40">
        <v>8</v>
      </c>
      <c r="U6" s="30">
        <v>26.42</v>
      </c>
      <c r="V6" s="31">
        <v>26.42</v>
      </c>
      <c r="W6" s="8"/>
      <c r="X6" s="27" t="s">
        <v>3</v>
      </c>
      <c r="Y6" s="40"/>
      <c r="Z6" s="40"/>
      <c r="AA6" s="40"/>
      <c r="AB6" s="29">
        <v>2</v>
      </c>
      <c r="AC6" s="9">
        <v>6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1.32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26.42</v>
      </c>
      <c r="AU6" s="35">
        <f t="shared" si="9"/>
        <v>0.10009999999999999</v>
      </c>
      <c r="AV6" s="8">
        <v>29.36</v>
      </c>
      <c r="AW6" s="9">
        <v>156</v>
      </c>
      <c r="AX6" s="33">
        <f t="shared" si="2"/>
        <v>4121.5200000000004</v>
      </c>
      <c r="AY6" s="33">
        <f t="shared" si="3"/>
        <v>4580.16</v>
      </c>
      <c r="BA6" s="38"/>
      <c r="BB6" s="2"/>
    </row>
    <row r="7" spans="1:54" ht="30">
      <c r="A7" s="26">
        <v>6</v>
      </c>
      <c r="B7" s="27"/>
      <c r="C7" s="27"/>
      <c r="D7" s="27"/>
      <c r="E7" s="52"/>
      <c r="F7" s="52" t="s">
        <v>4</v>
      </c>
      <c r="G7" s="52" t="s">
        <v>65</v>
      </c>
      <c r="H7" s="52" t="s">
        <v>60</v>
      </c>
      <c r="I7" s="52" t="s">
        <v>55</v>
      </c>
      <c r="J7" s="52" t="s">
        <v>69</v>
      </c>
      <c r="K7" s="52" t="s">
        <v>66</v>
      </c>
      <c r="L7" s="53" t="s">
        <v>92</v>
      </c>
      <c r="M7" s="27" t="s">
        <v>67</v>
      </c>
      <c r="N7" s="27"/>
      <c r="O7" s="27"/>
      <c r="P7" s="54" t="s">
        <v>79</v>
      </c>
      <c r="Q7" s="27"/>
      <c r="R7" s="27" t="s">
        <v>45</v>
      </c>
      <c r="S7" s="28">
        <v>221.47</v>
      </c>
      <c r="T7" s="40">
        <v>8</v>
      </c>
      <c r="U7" s="30">
        <v>27.68</v>
      </c>
      <c r="V7" s="31">
        <v>27.68</v>
      </c>
      <c r="W7" s="8"/>
      <c r="X7" s="27" t="s">
        <v>3</v>
      </c>
      <c r="Y7" s="40"/>
      <c r="Z7" s="40"/>
      <c r="AA7" s="40"/>
      <c r="AB7" s="29">
        <v>2</v>
      </c>
      <c r="AC7" s="9">
        <v>6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1.38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27.68</v>
      </c>
      <c r="AU7" s="35">
        <f t="shared" si="9"/>
        <v>0.10009999999999999</v>
      </c>
      <c r="AV7" s="8">
        <v>30.76</v>
      </c>
      <c r="AW7" s="9">
        <v>60</v>
      </c>
      <c r="AX7" s="33">
        <f t="shared" si="2"/>
        <v>1660.8</v>
      </c>
      <c r="AY7" s="33">
        <f t="shared" si="3"/>
        <v>1845.6</v>
      </c>
      <c r="BA7" s="38"/>
      <c r="BB7" s="2"/>
    </row>
    <row r="8" spans="1:54" ht="30">
      <c r="A8" s="26">
        <v>7</v>
      </c>
      <c r="B8" s="27"/>
      <c r="C8" s="27"/>
      <c r="D8" s="27"/>
      <c r="E8" s="52"/>
      <c r="F8" s="52" t="s">
        <v>4</v>
      </c>
      <c r="G8" s="52" t="s">
        <v>65</v>
      </c>
      <c r="H8" s="52" t="s">
        <v>61</v>
      </c>
      <c r="I8" s="52" t="s">
        <v>56</v>
      </c>
      <c r="J8" s="52" t="s">
        <v>70</v>
      </c>
      <c r="K8" s="52" t="s">
        <v>66</v>
      </c>
      <c r="L8" s="53" t="s">
        <v>92</v>
      </c>
      <c r="M8" s="27" t="s">
        <v>67</v>
      </c>
      <c r="N8" s="27"/>
      <c r="O8" s="27"/>
      <c r="P8" s="54" t="s">
        <v>80</v>
      </c>
      <c r="Q8" s="27"/>
      <c r="R8" s="27" t="s">
        <v>45</v>
      </c>
      <c r="S8" s="28">
        <v>480.24</v>
      </c>
      <c r="T8" s="40">
        <v>8</v>
      </c>
      <c r="U8" s="30">
        <v>60.03</v>
      </c>
      <c r="V8" s="31">
        <v>60.03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3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60.03</v>
      </c>
      <c r="AU8" s="35">
        <f t="shared" si="9"/>
        <v>0.1</v>
      </c>
      <c r="AV8" s="8">
        <v>66.7</v>
      </c>
      <c r="AW8" s="9">
        <v>46</v>
      </c>
      <c r="AX8" s="33">
        <f t="shared" si="2"/>
        <v>2761.38</v>
      </c>
      <c r="AY8" s="33">
        <f t="shared" si="3"/>
        <v>3068.2</v>
      </c>
      <c r="BA8" s="38"/>
      <c r="BB8" s="2"/>
    </row>
    <row r="9" spans="1:54" ht="30">
      <c r="A9" s="26">
        <v>8</v>
      </c>
      <c r="B9" s="27"/>
      <c r="C9" s="27"/>
      <c r="D9" s="27"/>
      <c r="E9" s="52"/>
      <c r="F9" s="52" t="s">
        <v>4</v>
      </c>
      <c r="G9" s="52" t="s">
        <v>65</v>
      </c>
      <c r="H9" s="52" t="s">
        <v>61</v>
      </c>
      <c r="I9" s="52" t="s">
        <v>56</v>
      </c>
      <c r="J9" s="52" t="s">
        <v>70</v>
      </c>
      <c r="K9" s="52" t="s">
        <v>66</v>
      </c>
      <c r="L9" s="53" t="s">
        <v>92</v>
      </c>
      <c r="M9" s="27" t="s">
        <v>67</v>
      </c>
      <c r="N9" s="27"/>
      <c r="O9" s="27"/>
      <c r="P9" s="54" t="s">
        <v>81</v>
      </c>
      <c r="Q9" s="27"/>
      <c r="R9" s="27" t="s">
        <v>45</v>
      </c>
      <c r="S9" s="28">
        <v>500.18</v>
      </c>
      <c r="T9" s="40">
        <v>8</v>
      </c>
      <c r="U9" s="30">
        <v>62.52</v>
      </c>
      <c r="V9" s="31">
        <v>62.52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3.13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62.52</v>
      </c>
      <c r="AU9" s="35">
        <f t="shared" si="9"/>
        <v>0.1</v>
      </c>
      <c r="AV9" s="8">
        <v>69.47</v>
      </c>
      <c r="AW9" s="9">
        <v>208</v>
      </c>
      <c r="AX9" s="33">
        <f t="shared" si="2"/>
        <v>13004.16</v>
      </c>
      <c r="AY9" s="33">
        <f t="shared" si="3"/>
        <v>14449.76</v>
      </c>
      <c r="BA9" s="38"/>
      <c r="BB9" s="2"/>
    </row>
    <row r="10" spans="1:54" ht="30">
      <c r="A10" s="26">
        <v>9</v>
      </c>
      <c r="B10" s="27"/>
      <c r="C10" s="27"/>
      <c r="D10" s="27"/>
      <c r="E10" s="52"/>
      <c r="F10" s="52" t="s">
        <v>4</v>
      </c>
      <c r="G10" s="52" t="s">
        <v>65</v>
      </c>
      <c r="H10" s="52" t="s">
        <v>61</v>
      </c>
      <c r="I10" s="52" t="s">
        <v>56</v>
      </c>
      <c r="J10" s="52" t="s">
        <v>70</v>
      </c>
      <c r="K10" s="52" t="s">
        <v>66</v>
      </c>
      <c r="L10" s="53" t="s">
        <v>92</v>
      </c>
      <c r="M10" s="27" t="s">
        <v>67</v>
      </c>
      <c r="N10" s="27"/>
      <c r="O10" s="27"/>
      <c r="P10" s="54" t="s">
        <v>82</v>
      </c>
      <c r="Q10" s="27"/>
      <c r="R10" s="27" t="s">
        <v>45</v>
      </c>
      <c r="S10" s="28">
        <v>518.26</v>
      </c>
      <c r="T10" s="40">
        <v>8</v>
      </c>
      <c r="U10" s="30">
        <v>64.78</v>
      </c>
      <c r="V10" s="31">
        <v>64.78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 t="str">
        <f t="shared" si="4"/>
        <v/>
      </c>
      <c r="AE10" s="32"/>
      <c r="AF10" s="27"/>
      <c r="AG10" s="33" t="str">
        <f t="shared" si="5"/>
        <v/>
      </c>
      <c r="AH10" s="27"/>
      <c r="AI10" s="34">
        <v>0.05</v>
      </c>
      <c r="AJ10" s="33">
        <f t="shared" si="10"/>
        <v>3.24</v>
      </c>
      <c r="AK10" s="34">
        <v>0</v>
      </c>
      <c r="AL10" s="33">
        <f t="shared" si="0"/>
        <v>0</v>
      </c>
      <c r="AM10" s="27"/>
      <c r="AN10" s="34"/>
      <c r="AO10" s="33">
        <f t="shared" si="6"/>
        <v>0</v>
      </c>
      <c r="AP10" s="27"/>
      <c r="AQ10" s="34"/>
      <c r="AR10" s="33">
        <f t="shared" si="7"/>
        <v>0</v>
      </c>
      <c r="AS10" s="33">
        <f t="shared" si="8"/>
        <v>0</v>
      </c>
      <c r="AT10" s="33">
        <f t="shared" si="1"/>
        <v>64.78</v>
      </c>
      <c r="AU10" s="35">
        <f t="shared" si="9"/>
        <v>0.1</v>
      </c>
      <c r="AV10" s="8">
        <v>71.98</v>
      </c>
      <c r="AW10" s="9">
        <v>110</v>
      </c>
      <c r="AX10" s="33">
        <f t="shared" si="2"/>
        <v>7125.8</v>
      </c>
      <c r="AY10" s="33">
        <f t="shared" si="3"/>
        <v>7917.8</v>
      </c>
      <c r="BA10" s="38"/>
      <c r="BB10" s="2"/>
    </row>
    <row r="11" spans="1:54" ht="30">
      <c r="A11" s="26">
        <v>10</v>
      </c>
      <c r="B11" s="27"/>
      <c r="C11" s="27"/>
      <c r="D11" s="27"/>
      <c r="E11" s="52"/>
      <c r="F11" s="52" t="s">
        <v>48</v>
      </c>
      <c r="G11" s="52" t="s">
        <v>65</v>
      </c>
      <c r="H11" s="52" t="s">
        <v>62</v>
      </c>
      <c r="I11" s="52" t="s">
        <v>56</v>
      </c>
      <c r="J11" s="52" t="s">
        <v>71</v>
      </c>
      <c r="K11" s="52" t="s">
        <v>66</v>
      </c>
      <c r="L11" s="53" t="s">
        <v>92</v>
      </c>
      <c r="M11" s="27" t="s">
        <v>67</v>
      </c>
      <c r="N11" s="27"/>
      <c r="O11" s="27"/>
      <c r="P11" s="54" t="s">
        <v>83</v>
      </c>
      <c r="Q11" s="27"/>
      <c r="R11" s="27" t="s">
        <v>45</v>
      </c>
      <c r="S11" s="28">
        <v>224.5</v>
      </c>
      <c r="T11" s="40">
        <v>8</v>
      </c>
      <c r="U11" s="30">
        <v>28.06</v>
      </c>
      <c r="V11" s="31">
        <v>28.06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 t="str">
        <f t="shared" si="4"/>
        <v/>
      </c>
      <c r="AE11" s="32"/>
      <c r="AF11" s="27"/>
      <c r="AG11" s="33" t="str">
        <f t="shared" si="5"/>
        <v/>
      </c>
      <c r="AH11" s="27"/>
      <c r="AI11" s="34">
        <v>0.05</v>
      </c>
      <c r="AJ11" s="33">
        <f t="shared" si="10"/>
        <v>1.4</v>
      </c>
      <c r="AK11" s="34">
        <v>0</v>
      </c>
      <c r="AL11" s="33">
        <f t="shared" si="0"/>
        <v>0</v>
      </c>
      <c r="AM11" s="27"/>
      <c r="AN11" s="34"/>
      <c r="AO11" s="33">
        <f t="shared" si="6"/>
        <v>0</v>
      </c>
      <c r="AP11" s="27"/>
      <c r="AQ11" s="34"/>
      <c r="AR11" s="33">
        <f t="shared" si="7"/>
        <v>0</v>
      </c>
      <c r="AS11" s="33">
        <f t="shared" si="8"/>
        <v>0</v>
      </c>
      <c r="AT11" s="33">
        <f t="shared" si="1"/>
        <v>28.06</v>
      </c>
      <c r="AU11" s="35">
        <f t="shared" si="9"/>
        <v>0.10009999999999999</v>
      </c>
      <c r="AV11" s="8">
        <v>31.18</v>
      </c>
      <c r="AW11" s="9">
        <v>317</v>
      </c>
      <c r="AX11" s="33">
        <f t="shared" si="2"/>
        <v>8895.02</v>
      </c>
      <c r="AY11" s="33">
        <f t="shared" si="3"/>
        <v>9884.06</v>
      </c>
      <c r="BA11" s="38"/>
      <c r="BB11" s="2"/>
    </row>
    <row r="12" spans="1:54" ht="30">
      <c r="A12" s="26">
        <v>11</v>
      </c>
      <c r="B12" s="27"/>
      <c r="C12" s="27"/>
      <c r="D12" s="27"/>
      <c r="E12" s="52"/>
      <c r="F12" s="52" t="s">
        <v>48</v>
      </c>
      <c r="G12" s="52" t="s">
        <v>65</v>
      </c>
      <c r="H12" s="52" t="s">
        <v>62</v>
      </c>
      <c r="I12" s="52" t="s">
        <v>56</v>
      </c>
      <c r="J12" s="52" t="s">
        <v>71</v>
      </c>
      <c r="K12" s="52" t="s">
        <v>66</v>
      </c>
      <c r="L12" s="53" t="s">
        <v>92</v>
      </c>
      <c r="M12" s="27" t="s">
        <v>67</v>
      </c>
      <c r="N12" s="27"/>
      <c r="O12" s="27"/>
      <c r="P12" s="54" t="s">
        <v>84</v>
      </c>
      <c r="Q12" s="27"/>
      <c r="R12" s="27" t="s">
        <v>45</v>
      </c>
      <c r="S12" s="28">
        <v>234.43</v>
      </c>
      <c r="T12" s="40">
        <v>8</v>
      </c>
      <c r="U12" s="30">
        <v>29.3</v>
      </c>
      <c r="V12" s="31">
        <v>29.3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 t="str">
        <f t="shared" si="4"/>
        <v/>
      </c>
      <c r="AE12" s="32"/>
      <c r="AF12" s="27"/>
      <c r="AG12" s="33" t="str">
        <f t="shared" si="5"/>
        <v/>
      </c>
      <c r="AH12" s="27"/>
      <c r="AI12" s="34">
        <v>0.05</v>
      </c>
      <c r="AJ12" s="33">
        <f t="shared" si="10"/>
        <v>1.47</v>
      </c>
      <c r="AK12" s="34">
        <v>0</v>
      </c>
      <c r="AL12" s="33">
        <f t="shared" si="0"/>
        <v>0</v>
      </c>
      <c r="AM12" s="27"/>
      <c r="AN12" s="34"/>
      <c r="AO12" s="33">
        <f t="shared" si="6"/>
        <v>0</v>
      </c>
      <c r="AP12" s="27"/>
      <c r="AQ12" s="34"/>
      <c r="AR12" s="33">
        <f t="shared" si="7"/>
        <v>0</v>
      </c>
      <c r="AS12" s="33">
        <f t="shared" si="8"/>
        <v>0</v>
      </c>
      <c r="AT12" s="33">
        <f t="shared" si="1"/>
        <v>29.3</v>
      </c>
      <c r="AU12" s="35">
        <f t="shared" si="9"/>
        <v>0.10009999999999999</v>
      </c>
      <c r="AV12" s="8">
        <v>32.56</v>
      </c>
      <c r="AW12" s="9">
        <v>592</v>
      </c>
      <c r="AX12" s="33">
        <f t="shared" si="2"/>
        <v>17345.599999999999</v>
      </c>
      <c r="AY12" s="33">
        <f t="shared" si="3"/>
        <v>19275.52</v>
      </c>
      <c r="BA12" s="38"/>
      <c r="BB12" s="2"/>
    </row>
    <row r="13" spans="1:54" ht="30">
      <c r="A13" s="26">
        <v>12</v>
      </c>
      <c r="B13" s="27"/>
      <c r="C13" s="27"/>
      <c r="D13" s="27"/>
      <c r="E13" s="52"/>
      <c r="F13" s="52" t="s">
        <v>48</v>
      </c>
      <c r="G13" s="52" t="s">
        <v>65</v>
      </c>
      <c r="H13" s="52" t="s">
        <v>62</v>
      </c>
      <c r="I13" s="52" t="s">
        <v>56</v>
      </c>
      <c r="J13" s="52" t="s">
        <v>71</v>
      </c>
      <c r="K13" s="52" t="s">
        <v>66</v>
      </c>
      <c r="L13" s="53" t="s">
        <v>92</v>
      </c>
      <c r="M13" s="27" t="s">
        <v>67</v>
      </c>
      <c r="N13" s="27"/>
      <c r="O13" s="27"/>
      <c r="P13" s="54" t="s">
        <v>85</v>
      </c>
      <c r="Q13" s="27"/>
      <c r="R13" s="27" t="s">
        <v>45</v>
      </c>
      <c r="S13" s="28">
        <v>263.58999999999997</v>
      </c>
      <c r="T13" s="40">
        <v>8</v>
      </c>
      <c r="U13" s="30">
        <v>32.950000000000003</v>
      </c>
      <c r="V13" s="31">
        <v>32.950000000000003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 t="str">
        <f t="shared" si="4"/>
        <v/>
      </c>
      <c r="AE13" s="32"/>
      <c r="AF13" s="27"/>
      <c r="AG13" s="33" t="str">
        <f t="shared" si="5"/>
        <v/>
      </c>
      <c r="AH13" s="27"/>
      <c r="AI13" s="34">
        <v>0.05</v>
      </c>
      <c r="AJ13" s="33">
        <f t="shared" si="10"/>
        <v>1.65</v>
      </c>
      <c r="AK13" s="34">
        <v>0</v>
      </c>
      <c r="AL13" s="33">
        <f t="shared" si="0"/>
        <v>0</v>
      </c>
      <c r="AM13" s="27"/>
      <c r="AN13" s="34"/>
      <c r="AO13" s="33">
        <f t="shared" si="6"/>
        <v>0</v>
      </c>
      <c r="AP13" s="27"/>
      <c r="AQ13" s="34"/>
      <c r="AR13" s="33">
        <f t="shared" si="7"/>
        <v>0</v>
      </c>
      <c r="AS13" s="33">
        <f t="shared" si="8"/>
        <v>0</v>
      </c>
      <c r="AT13" s="33">
        <f t="shared" si="1"/>
        <v>32.950000000000003</v>
      </c>
      <c r="AU13" s="35">
        <f t="shared" si="9"/>
        <v>0.1</v>
      </c>
      <c r="AV13" s="8">
        <v>36.61</v>
      </c>
      <c r="AW13" s="9">
        <v>230</v>
      </c>
      <c r="AX13" s="33">
        <f t="shared" si="2"/>
        <v>7578.5</v>
      </c>
      <c r="AY13" s="33">
        <f t="shared" si="3"/>
        <v>8420.2999999999993</v>
      </c>
      <c r="BA13" s="38"/>
      <c r="BB13" s="2"/>
    </row>
    <row r="14" spans="1:54" ht="30">
      <c r="A14" s="26">
        <v>13</v>
      </c>
      <c r="B14" s="27"/>
      <c r="C14" s="27"/>
      <c r="D14" s="27"/>
      <c r="E14" s="52"/>
      <c r="F14" s="52" t="s">
        <v>48</v>
      </c>
      <c r="G14" s="52" t="s">
        <v>65</v>
      </c>
      <c r="H14" s="52" t="s">
        <v>63</v>
      </c>
      <c r="I14" s="52" t="s">
        <v>57</v>
      </c>
      <c r="J14" s="52" t="s">
        <v>72</v>
      </c>
      <c r="K14" s="52" t="s">
        <v>66</v>
      </c>
      <c r="L14" s="53" t="s">
        <v>92</v>
      </c>
      <c r="M14" s="27" t="s">
        <v>67</v>
      </c>
      <c r="N14" s="27"/>
      <c r="O14" s="27"/>
      <c r="P14" s="54" t="s">
        <v>86</v>
      </c>
      <c r="Q14" s="27"/>
      <c r="R14" s="27" t="s">
        <v>45</v>
      </c>
      <c r="S14" s="28">
        <v>270.5</v>
      </c>
      <c r="T14" s="40">
        <v>8</v>
      </c>
      <c r="U14" s="30">
        <v>33.81</v>
      </c>
      <c r="V14" s="31">
        <v>33.81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 t="str">
        <f t="shared" si="4"/>
        <v/>
      </c>
      <c r="AE14" s="32"/>
      <c r="AF14" s="27"/>
      <c r="AG14" s="33" t="str">
        <f t="shared" si="5"/>
        <v/>
      </c>
      <c r="AH14" s="27"/>
      <c r="AI14" s="34">
        <v>0.05</v>
      </c>
      <c r="AJ14" s="33">
        <f t="shared" si="10"/>
        <v>1.69</v>
      </c>
      <c r="AK14" s="34">
        <v>0</v>
      </c>
      <c r="AL14" s="33">
        <f t="shared" si="0"/>
        <v>0</v>
      </c>
      <c r="AM14" s="27"/>
      <c r="AN14" s="34"/>
      <c r="AO14" s="33">
        <f t="shared" si="6"/>
        <v>0</v>
      </c>
      <c r="AP14" s="27"/>
      <c r="AQ14" s="34"/>
      <c r="AR14" s="33">
        <f t="shared" si="7"/>
        <v>0</v>
      </c>
      <c r="AS14" s="33">
        <f t="shared" si="8"/>
        <v>0</v>
      </c>
      <c r="AT14" s="33">
        <f t="shared" si="1"/>
        <v>33.81</v>
      </c>
      <c r="AU14" s="35">
        <f t="shared" si="9"/>
        <v>0.10009999999999999</v>
      </c>
      <c r="AV14" s="8">
        <v>37.57</v>
      </c>
      <c r="AW14" s="9">
        <v>147</v>
      </c>
      <c r="AX14" s="33">
        <f t="shared" si="2"/>
        <v>4970.07</v>
      </c>
      <c r="AY14" s="33">
        <f t="shared" si="3"/>
        <v>5522.79</v>
      </c>
      <c r="BA14" s="38"/>
      <c r="BB14" s="2"/>
    </row>
    <row r="15" spans="1:54" ht="30">
      <c r="A15" s="26">
        <v>14</v>
      </c>
      <c r="B15" s="27"/>
      <c r="C15" s="27"/>
      <c r="D15" s="27"/>
      <c r="E15" s="52"/>
      <c r="F15" s="52" t="s">
        <v>48</v>
      </c>
      <c r="G15" s="52" t="s">
        <v>65</v>
      </c>
      <c r="H15" s="52" t="s">
        <v>63</v>
      </c>
      <c r="I15" s="52" t="s">
        <v>58</v>
      </c>
      <c r="J15" s="52" t="s">
        <v>72</v>
      </c>
      <c r="K15" s="52" t="s">
        <v>66</v>
      </c>
      <c r="L15" s="53" t="s">
        <v>92</v>
      </c>
      <c r="M15" s="27" t="s">
        <v>67</v>
      </c>
      <c r="N15" s="27"/>
      <c r="O15" s="27"/>
      <c r="P15" s="54" t="s">
        <v>87</v>
      </c>
      <c r="Q15" s="27"/>
      <c r="R15" s="27" t="s">
        <v>45</v>
      </c>
      <c r="S15" s="28">
        <v>280.44</v>
      </c>
      <c r="T15" s="40">
        <v>8</v>
      </c>
      <c r="U15" s="30">
        <v>35.06</v>
      </c>
      <c r="V15" s="31">
        <v>35.06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0"/>
        <v>1.75</v>
      </c>
      <c r="AK15" s="34">
        <v>0</v>
      </c>
      <c r="AL15" s="33">
        <f t="shared" si="0"/>
        <v>0</v>
      </c>
      <c r="AM15" s="27"/>
      <c r="AN15" s="34"/>
      <c r="AO15" s="33">
        <f t="shared" si="6"/>
        <v>0</v>
      </c>
      <c r="AP15" s="27"/>
      <c r="AQ15" s="34"/>
      <c r="AR15" s="33">
        <f t="shared" si="7"/>
        <v>0</v>
      </c>
      <c r="AS15" s="33">
        <f t="shared" si="8"/>
        <v>0</v>
      </c>
      <c r="AT15" s="33">
        <f t="shared" si="1"/>
        <v>35.06</v>
      </c>
      <c r="AU15" s="35">
        <f t="shared" si="9"/>
        <v>9.9900000000000003E-2</v>
      </c>
      <c r="AV15" s="8">
        <v>38.950000000000003</v>
      </c>
      <c r="AW15" s="9">
        <v>510</v>
      </c>
      <c r="AX15" s="33">
        <f t="shared" si="2"/>
        <v>17880.599999999999</v>
      </c>
      <c r="AY15" s="33">
        <f t="shared" si="3"/>
        <v>19864.5</v>
      </c>
      <c r="BA15" s="38"/>
      <c r="BB15" s="2"/>
    </row>
    <row r="16" spans="1:54" ht="30">
      <c r="A16" s="26">
        <v>15</v>
      </c>
      <c r="B16" s="27"/>
      <c r="C16" s="27"/>
      <c r="D16" s="27"/>
      <c r="E16" s="52"/>
      <c r="F16" s="52" t="s">
        <v>48</v>
      </c>
      <c r="G16" s="52" t="s">
        <v>65</v>
      </c>
      <c r="H16" s="52" t="s">
        <v>63</v>
      </c>
      <c r="I16" s="52"/>
      <c r="J16" s="52" t="s">
        <v>72</v>
      </c>
      <c r="K16" s="52" t="s">
        <v>66</v>
      </c>
      <c r="L16" s="53" t="s">
        <v>92</v>
      </c>
      <c r="M16" s="27" t="s">
        <v>67</v>
      </c>
      <c r="N16" s="27"/>
      <c r="O16" s="27"/>
      <c r="P16" s="54" t="s">
        <v>88</v>
      </c>
      <c r="Q16" s="27"/>
      <c r="R16" s="27" t="s">
        <v>45</v>
      </c>
      <c r="S16" s="28">
        <v>309.60000000000002</v>
      </c>
      <c r="T16" s="40">
        <v>8</v>
      </c>
      <c r="U16" s="30">
        <v>38.700000000000003</v>
      </c>
      <c r="V16" s="31">
        <v>38.700000000000003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/>
      <c r="AE16" s="32"/>
      <c r="AF16" s="27"/>
      <c r="AG16" s="33"/>
      <c r="AH16" s="27"/>
      <c r="AI16" s="34">
        <v>0.05</v>
      </c>
      <c r="AJ16" s="33">
        <f t="shared" ref="AJ16:AJ19" si="11">IF(ISERROR(V16*AI16),"",V16*AI16)</f>
        <v>1.94</v>
      </c>
      <c r="AK16" s="34">
        <v>0</v>
      </c>
      <c r="AL16" s="33">
        <f t="shared" ref="AL16:AL19" si="12">IF(ISERROR(AV16*AK16),"",AV16*AK16)</f>
        <v>0</v>
      </c>
      <c r="AM16" s="27"/>
      <c r="AN16" s="34"/>
      <c r="AO16" s="33">
        <f t="shared" ref="AO16:AO19" si="13">IF(ISERROR(AV16*AN16),"",AV16*AN16)</f>
        <v>0</v>
      </c>
      <c r="AP16" s="27"/>
      <c r="AQ16" s="34"/>
      <c r="AR16" s="33">
        <f t="shared" ref="AR16:AR19" si="14">IF(ISERROR(AV16*AQ16),"",AV16*AQ16)</f>
        <v>0</v>
      </c>
      <c r="AS16" s="33">
        <f t="shared" ref="AS16:AS19" si="15">IF(ISERROR(AL16+AO16+AR16),"",AL16+AO16+AR16)</f>
        <v>0</v>
      </c>
      <c r="AT16" s="33">
        <f t="shared" ref="AT16:AT19" si="16">IF(ISERROR(V16+AS16),"",V16+AS16)</f>
        <v>38.700000000000003</v>
      </c>
      <c r="AU16" s="35">
        <f t="shared" ref="AU16:AU19" si="17">IF(ISERROR((AV16-AT16)/AV16),"",(AV16-AT16)/AV16)</f>
        <v>0.1</v>
      </c>
      <c r="AV16" s="8">
        <v>43</v>
      </c>
      <c r="AW16" s="9">
        <v>216</v>
      </c>
      <c r="AX16" s="33">
        <f t="shared" ref="AX16:AX19" si="18">IF(ISERROR(AT16*AW16),"",AT16*AW16)</f>
        <v>8359.2000000000007</v>
      </c>
      <c r="AY16" s="33">
        <f t="shared" ref="AY16:AY19" si="19">IF(ISERROR(AV16*AW16),"",AV16*AW16)</f>
        <v>9288</v>
      </c>
      <c r="BA16" s="2"/>
      <c r="BB16" s="2"/>
    </row>
    <row r="17" spans="1:54" ht="30">
      <c r="A17" s="26">
        <v>16</v>
      </c>
      <c r="B17" s="27"/>
      <c r="C17" s="27"/>
      <c r="D17" s="27"/>
      <c r="E17" s="52"/>
      <c r="F17" s="52" t="s">
        <v>48</v>
      </c>
      <c r="G17" s="52" t="s">
        <v>65</v>
      </c>
      <c r="H17" s="52" t="s">
        <v>64</v>
      </c>
      <c r="I17" s="52"/>
      <c r="J17" s="52" t="s">
        <v>73</v>
      </c>
      <c r="K17" s="52" t="s">
        <v>66</v>
      </c>
      <c r="L17" s="53" t="s">
        <v>92</v>
      </c>
      <c r="M17" s="27" t="s">
        <v>67</v>
      </c>
      <c r="N17" s="27"/>
      <c r="O17" s="27"/>
      <c r="P17" s="54" t="s">
        <v>89</v>
      </c>
      <c r="Q17" s="27"/>
      <c r="R17" s="27" t="s">
        <v>45</v>
      </c>
      <c r="S17" s="28">
        <v>553.46</v>
      </c>
      <c r="T17" s="40">
        <v>8</v>
      </c>
      <c r="U17" s="30">
        <v>69.180000000000007</v>
      </c>
      <c r="V17" s="31">
        <v>69.180000000000007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/>
      <c r="AE17" s="32"/>
      <c r="AF17" s="27"/>
      <c r="AG17" s="33"/>
      <c r="AH17" s="27"/>
      <c r="AI17" s="34">
        <v>0.05</v>
      </c>
      <c r="AJ17" s="33">
        <f t="shared" si="11"/>
        <v>3.46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69.180000000000007</v>
      </c>
      <c r="AU17" s="35">
        <f t="shared" si="17"/>
        <v>0.1</v>
      </c>
      <c r="AV17" s="8">
        <v>76.87</v>
      </c>
      <c r="AW17" s="9">
        <v>156</v>
      </c>
      <c r="AX17" s="33">
        <f t="shared" si="18"/>
        <v>10792.08</v>
      </c>
      <c r="AY17" s="33">
        <f t="shared" si="19"/>
        <v>11991.72</v>
      </c>
      <c r="BA17" s="2"/>
      <c r="BB17" s="2"/>
    </row>
    <row r="18" spans="1:54" ht="30">
      <c r="A18" s="26">
        <v>17</v>
      </c>
      <c r="B18" s="27"/>
      <c r="C18" s="27"/>
      <c r="D18" s="27"/>
      <c r="E18" s="52"/>
      <c r="F18" s="52" t="s">
        <v>48</v>
      </c>
      <c r="G18" s="52" t="s">
        <v>65</v>
      </c>
      <c r="H18" s="52" t="s">
        <v>64</v>
      </c>
      <c r="I18" s="52"/>
      <c r="J18" s="52" t="s">
        <v>73</v>
      </c>
      <c r="K18" s="52" t="s">
        <v>66</v>
      </c>
      <c r="L18" s="53" t="s">
        <v>92</v>
      </c>
      <c r="M18" s="27" t="s">
        <v>67</v>
      </c>
      <c r="N18" s="27"/>
      <c r="O18" s="27"/>
      <c r="P18" s="54" t="s">
        <v>90</v>
      </c>
      <c r="Q18" s="27"/>
      <c r="R18" s="27" t="s">
        <v>45</v>
      </c>
      <c r="S18" s="28">
        <v>569.23</v>
      </c>
      <c r="T18" s="40">
        <v>8</v>
      </c>
      <c r="U18" s="30">
        <v>71.150000000000006</v>
      </c>
      <c r="V18" s="31">
        <v>71.150000000000006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/>
      <c r="AE18" s="32"/>
      <c r="AF18" s="27"/>
      <c r="AG18" s="33"/>
      <c r="AH18" s="27"/>
      <c r="AI18" s="34">
        <v>0.05</v>
      </c>
      <c r="AJ18" s="33">
        <f t="shared" si="11"/>
        <v>3.56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71.150000000000006</v>
      </c>
      <c r="AU18" s="35">
        <f t="shared" si="17"/>
        <v>0.10009999999999999</v>
      </c>
      <c r="AV18" s="8">
        <v>79.06</v>
      </c>
      <c r="AW18" s="9">
        <v>592</v>
      </c>
      <c r="AX18" s="33">
        <f t="shared" si="18"/>
        <v>42120.800000000003</v>
      </c>
      <c r="AY18" s="33">
        <f t="shared" si="19"/>
        <v>46803.519999999997</v>
      </c>
      <c r="BA18" s="2"/>
      <c r="BB18" s="2"/>
    </row>
    <row r="19" spans="1:54" ht="30">
      <c r="A19" s="26">
        <v>18</v>
      </c>
      <c r="B19" s="27"/>
      <c r="C19" s="27"/>
      <c r="D19" s="27"/>
      <c r="E19" s="52"/>
      <c r="F19" s="52" t="s">
        <v>48</v>
      </c>
      <c r="G19" s="52" t="s">
        <v>65</v>
      </c>
      <c r="H19" s="52" t="s">
        <v>64</v>
      </c>
      <c r="I19" s="52"/>
      <c r="J19" s="52" t="s">
        <v>73</v>
      </c>
      <c r="K19" s="52" t="s">
        <v>66</v>
      </c>
      <c r="L19" s="53" t="s">
        <v>92</v>
      </c>
      <c r="M19" s="27" t="s">
        <v>67</v>
      </c>
      <c r="N19" s="27"/>
      <c r="O19" s="27"/>
      <c r="P19" s="54" t="s">
        <v>91</v>
      </c>
      <c r="Q19" s="27"/>
      <c r="R19" s="27" t="s">
        <v>45</v>
      </c>
      <c r="S19" s="28">
        <v>606.38</v>
      </c>
      <c r="T19" s="40">
        <v>8</v>
      </c>
      <c r="U19" s="30">
        <v>75.8</v>
      </c>
      <c r="V19" s="31">
        <v>75.8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/>
      <c r="AE19" s="32"/>
      <c r="AF19" s="27"/>
      <c r="AG19" s="33"/>
      <c r="AH19" s="27"/>
      <c r="AI19" s="34">
        <v>0.05</v>
      </c>
      <c r="AJ19" s="33">
        <f t="shared" si="11"/>
        <v>3.79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75.8</v>
      </c>
      <c r="AU19" s="35">
        <f t="shared" si="17"/>
        <v>0.1</v>
      </c>
      <c r="AV19" s="8">
        <v>84.22</v>
      </c>
      <c r="AW19" s="9">
        <v>207</v>
      </c>
      <c r="AX19" s="33">
        <f t="shared" si="18"/>
        <v>15690.6</v>
      </c>
      <c r="AY19" s="33">
        <f t="shared" si="19"/>
        <v>17433.54</v>
      </c>
      <c r="BA19" s="2"/>
      <c r="BB19" s="2"/>
    </row>
  </sheetData>
  <sheetProtection insertRows="0" deleteRows="0" sort="0"/>
  <protectedRanges>
    <protectedRange sqref="M2:O19 Q2:AW19 A2:J19" name="Range1"/>
    <protectedRange sqref="K2:K19" name="Range1_1"/>
    <protectedRange sqref="L2:L19" name="Range1_2"/>
    <protectedRange sqref="P2:P19" name="Range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2026-01-20T02:34:53Z</dcterms:modified>
</cp:coreProperties>
</file>