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33B011-E3EC-44DB-8456-C3D49C4DDA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</sheets>
  <definedNames>
    <definedName name="_xlnm._FilterDatabase" localSheetId="3" hidden="1">Data!$B$1:$S$1</definedName>
    <definedName name="_xlnm._FilterDatabase" localSheetId="2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6" i="5"/>
  <c r="AS19" i="5"/>
  <c r="AT19" i="5" s="1"/>
  <c r="AS17" i="5"/>
  <c r="AT17" i="5" s="1"/>
  <c r="AT18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D3" i="2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6" i="5"/>
  <c r="AX16" i="5"/>
  <c r="AU17" i="5"/>
  <c r="AX17" i="5"/>
  <c r="AU18" i="5"/>
  <c r="AX18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<sst xmlns="http://schemas.openxmlformats.org/spreadsheetml/2006/main" count="874" uniqueCount="663">
  <si>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</si>
  <si>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</si>
  <si>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</si>
  <si>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</si>
  <si>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</si>
  <si>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</si>
  <si>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</si>
  <si>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</si>
  <si>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</si>
  <si>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</si>
  <si>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</si>
  <si>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</si>
  <si>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</si>
  <si>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</si>
  <si>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</si>
  <si>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</si>
  <si>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</si>
  <si>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</si>
  <si>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</si>
  <si>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</si>
  <si>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</si>
  <si>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</si>
  <si>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</si>
  <si>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</si>
  <si>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</si>
  <si>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</si>
  <si>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</si>
  <si>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</si>
  <si>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</si>
  <si>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</si>
  <si>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</si>
  <si>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</si>
  <si>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</si>
  <si>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</si>
  <si>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</si>
  <si>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</si>
  <si>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</si>
  <si>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</si>
  <si>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</si>
  <si>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</si>
  <si>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</si>
  <si>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</si>
  <si>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</si>
  <si>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</si>
  <si>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</si>
  <si>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</si>
  <si>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</si>
  <si>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</si>
  <si>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</si>
  <si>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</si>
  <si>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</si>
  <si>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</si>
  <si>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</si>
  <si>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</si>
  <si>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</si>
  <si>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</si>
  <si>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</si>
  <si>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</si>
  <si>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</si>
  <si>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</si>
  <si>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</si>
  <si>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</si>
  <si>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</si>
  <si>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</si>
  <si>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</si>
  <si>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</si>
  <si>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</si>
  <si>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</si>
  <si>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</si>
  <si>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</si>
  <si>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</si>
  <si>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</si>
  <si>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</si>
  <si>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</si>
  <si>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</si>
  <si>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</si>
  <si>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</si>
  <si>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</si>
  <si>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</si>
  <si>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</si>
  <si>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</si>
  <si>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</si>
  <si>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Linen Chest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</si>
  <si>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</si>
  <si>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</si>
  <si>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</si>
  <si>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</si>
  <si>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</si>
  <si>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</si>
  <si>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</si>
  <si>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</si>
  <si>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</si>
  <si>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</si>
  <si>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</si>
  <si>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</si>
  <si>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</si>
  <si>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</si>
  <si>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</si>
  <si>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</si>
  <si>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</si>
  <si>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</si>
  <si>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</si>
  <si>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</si>
  <si>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</si>
  <si>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</si>
  <si>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</si>
  <si>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</si>
  <si>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</si>
  <si>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</si>
  <si>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</si>
  <si>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</si>
  <si>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</si>
  <si>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</si>
  <si>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Natori</t>
  </si>
  <si>
    <t>Target</t>
  </si>
  <si>
    <t>Customer Code</t>
  </si>
  <si>
    <t>Customer Name</t>
  </si>
  <si>
    <t>BLK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</si>
  <si>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</si>
  <si>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</si>
  <si>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</si>
  <si>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</si>
  <si>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</si>
  <si>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</si>
  <si>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</si>
  <si>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</si>
  <si>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</si>
  <si>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</si>
  <si>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</si>
  <si>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</si>
  <si>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</si>
  <si>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</si>
  <si>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</si>
  <si>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</si>
  <si>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</si>
  <si>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</si>
  <si>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</si>
  <si>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</si>
  <si>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</si>
  <si>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</si>
  <si>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</si>
  <si>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</si>
  <si>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</si>
  <si>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</si>
  <si>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</si>
  <si>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</si>
  <si>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</si>
  <si>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</si>
  <si>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</si>
  <si>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</si>
  <si>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</si>
  <si>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</si>
  <si>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</si>
  <si>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</si>
  <si>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</si>
  <si>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</si>
  <si>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</si>
  <si>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</si>
  <si>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</si>
  <si>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</si>
  <si>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</si>
  <si>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</si>
  <si>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</si>
  <si>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</si>
  <si>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</si>
  <si>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</si>
  <si>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</si>
  <si>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</si>
  <si>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</si>
  <si>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</si>
  <si>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</si>
  <si>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</si>
  <si>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</si>
  <si>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</si>
  <si>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</si>
  <si>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</si>
  <si>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</si>
  <si>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</si>
  <si>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</si>
  <si>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</si>
  <si>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</si>
  <si>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</si>
  <si>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</si>
  <si>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</si>
  <si>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</si>
  <si>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</si>
  <si>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</si>
  <si>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</si>
  <si>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</si>
  <si>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</si>
  <si>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</si>
  <si>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</si>
  <si>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</si>
  <si>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</si>
  <si>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</si>
  <si>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</si>
  <si>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</si>
  <si>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</si>
  <si>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</si>
  <si>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</si>
  <si>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</si>
  <si>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</si>
  <si>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</si>
  <si>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</si>
  <si>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</si>
  <si>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</si>
  <si>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</si>
  <si>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</si>
  <si>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</si>
  <si>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</si>
  <si>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</si>
  <si>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</si>
  <si>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</si>
  <si>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</si>
  <si>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</si>
  <si>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</si>
  <si>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</si>
  <si>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</si>
  <si>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</si>
  <si>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</si>
  <si>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</si>
  <si>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</si>
  <si>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</si>
  <si>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</si>
  <si>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</si>
  <si>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</si>
  <si>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</si>
  <si>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</si>
  <si>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</si>
  <si>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</si>
  <si>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</si>
  <si>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</si>
  <si>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</si>
  <si>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</si>
  <si>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</si>
  <si>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</si>
  <si>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</si>
  <si>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</si>
  <si>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</si>
  <si>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</si>
  <si>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</si>
  <si>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</si>
  <si>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</si>
  <si>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</si>
  <si>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</si>
  <si>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</si>
  <si>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</si>
  <si>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</si>
  <si>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</si>
  <si>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</si>
  <si>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</si>
  <si>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</si>
  <si>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</si>
  <si>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</si>
  <si>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</si>
  <si>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</si>
  <si>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</si>
  <si>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</si>
  <si>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</si>
  <si>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</si>
  <si>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</si>
  <si>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</si>
  <si>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</si>
  <si>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</si>
  <si>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</si>
  <si>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</si>
  <si>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</si>
  <si>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</si>
  <si>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</si>
  <si>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</si>
  <si>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</si>
  <si>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</si>
  <si>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</si>
  <si>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</si>
  <si>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</si>
  <si>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</si>
  <si>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</si>
  <si>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</si>
  <si>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</si>
  <si>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</si>
  <si>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</si>
  <si>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</si>
  <si>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</si>
  <si>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</si>
  <si>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</si>
  <si>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</si>
  <si>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</si>
  <si>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</si>
  <si>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</si>
  <si>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</si>
  <si>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</si>
  <si>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</si>
  <si>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</si>
  <si>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</si>
  <si>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</si>
  <si>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</si>
  <si>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</si>
  <si>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</si>
  <si>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</si>
  <si>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</si>
  <si>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</si>
  <si>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</si>
  <si>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</si>
  <si>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</si>
  <si>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</si>
  <si>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</si>
  <si>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</si>
  <si>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</si>
  <si>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</si>
  <si>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</si>
  <si>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</si>
  <si>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</si>
  <si>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</si>
  <si>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</si>
  <si>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</si>
  <si>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</si>
  <si>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</si>
  <si>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</si>
  <si>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</si>
  <si>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</si>
  <si>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</si>
  <si>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</si>
  <si>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</si>
  <si>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</si>
  <si>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</si>
  <si>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</si>
  <si>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</si>
  <si>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</si>
  <si>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</si>
  <si>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</si>
  <si>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</si>
  <si>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</si>
  <si>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</si>
  <si>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</si>
  <si>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</si>
  <si>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</si>
  <si>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</si>
  <si>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</si>
  <si>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</si>
  <si>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</si>
  <si>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</si>
  <si>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</si>
  <si>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</si>
  <si>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</si>
  <si>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</si>
  <si>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</si>
  <si>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</si>
  <si>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</si>
  <si>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</si>
  <si>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</si>
  <si>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</si>
  <si>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</si>
  <si>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</si>
  <si>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</si>
  <si>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</si>
  <si>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</si>
  <si>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</si>
  <si>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</si>
  <si>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</si>
  <si>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</si>
  <si>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</si>
  <si>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</si>
  <si>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</si>
  <si>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</si>
  <si>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</si>
  <si>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</si>
  <si>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</si>
  <si>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</si>
  <si>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</si>
  <si>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</si>
  <si>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</si>
  <si>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</si>
  <si>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</si>
  <si>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</si>
  <si>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</si>
  <si>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</si>
  <si>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</si>
  <si>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</si>
  <si>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</si>
  <si>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</si>
  <si>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</si>
  <si>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</si>
  <si>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</si>
  <si>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</si>
  <si>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</si>
  <si>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</si>
  <si>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</si>
  <si>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</si>
  <si>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</si>
  <si>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</si>
  <si>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</si>
  <si>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</si>
  <si>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</si>
  <si>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</si>
  <si>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</si>
  <si>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</si>
  <si>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</si>
  <si>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</si>
  <si>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</si>
  <si>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</si>
  <si>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</si>
  <si>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</si>
  <si>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</si>
  <si>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</si>
  <si>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</si>
  <si>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</si>
  <si>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</si>
  <si>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</si>
  <si>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</si>
  <si>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</si>
  <si>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</si>
  <si>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</si>
  <si>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</si>
  <si>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</si>
  <si>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</si>
  <si>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</si>
  <si>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</si>
  <si>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</si>
  <si>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</si>
  <si>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</si>
  <si>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</si>
  <si>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</si>
  <si>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</si>
  <si>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</si>
  <si>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</si>
  <si>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</si>
  <si>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</si>
  <si>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</si>
  <si>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</si>
  <si>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</si>
  <si>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</si>
  <si>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</si>
  <si>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</si>
  <si>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</si>
  <si>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</si>
  <si>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</si>
  <si>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</si>
  <si>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</si>
  <si>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</si>
  <si>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</si>
  <si>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</si>
  <si>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</si>
  <si>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</si>
  <si>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</si>
  <si>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</si>
  <si>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</si>
  <si>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</si>
  <si>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</si>
  <si>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</si>
  <si>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</si>
  <si>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</si>
  <si>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</si>
  <si>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</si>
  <si>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</si>
  <si>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</si>
  <si>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</si>
  <si>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</si>
  <si>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</si>
  <si>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</si>
  <si>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</si>
  <si>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</si>
  <si>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</si>
  <si>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</si>
  <si>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</si>
  <si>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</si>
  <si>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</si>
  <si>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</si>
  <si>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</si>
  <si>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</si>
  <si>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</si>
  <si>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</si>
  <si>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</si>
  <si>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</si>
  <si>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</si>
  <si>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</si>
  <si>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</si>
  <si>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</si>
  <si>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</si>
  <si>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</si>
  <si>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</si>
  <si>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</si>
  <si>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</si>
  <si>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</si>
  <si>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</si>
  <si>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</si>
  <si>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</si>
  <si>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</si>
  <si>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</si>
  <si>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</si>
  <si>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</si>
  <si>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</si>
  <si>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</si>
  <si>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</si>
  <si>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</si>
  <si>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</si>
  <si>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</si>
  <si>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</si>
  <si>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</si>
  <si>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</si>
  <si>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</si>
  <si>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</si>
  <si>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</si>
  <si>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</si>
  <si>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</si>
  <si>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</si>
  <si>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</si>
  <si>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</si>
  <si>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</si>
  <si>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</si>
  <si>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</si>
  <si>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</si>
  <si>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</si>
  <si>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</si>
  <si>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</si>
  <si>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</si>
  <si>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</si>
  <si>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</si>
  <si>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</si>
  <si>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</si>
  <si>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</si>
  <si>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</si>
  <si>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</si>
  <si>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</si>
  <si>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</si>
  <si>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</si>
  <si>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</si>
  <si>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</si>
  <si>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</si>
  <si>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</si>
  <si>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</si>
  <si>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</si>
  <si>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</si>
  <si>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</si>
  <si>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</si>
  <si>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</si>
  <si>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</si>
  <si>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</si>
  <si>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</si>
  <si>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</si>
  <si>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</si>
  <si>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</si>
  <si>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</si>
  <si>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</si>
  <si>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</si>
  <si>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</si>
  <si>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</si>
  <si>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</si>
  <si>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</si>
  <si>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</si>
  <si>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</si>
  <si>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</si>
  <si>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</si>
  <si>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</si>
  <si>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</si>
  <si>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</si>
  <si>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</si>
  <si>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</si>
  <si>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</si>
  <si>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</si>
  <si>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</si>
  <si>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</si>
  <si>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</si>
  <si>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</si>
  <si>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</si>
  <si>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</si>
  <si>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</si>
  <si>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</si>
  <si>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</si>
  <si>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</si>
  <si>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</si>
  <si>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</si>
  <si>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</si>
  <si>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</si>
  <si>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</si>
  <si>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</si>
  <si>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</si>
  <si>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</si>
  <si>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</si>
  <si>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</si>
  <si>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</si>
  <si>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</si>
  <si>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</si>
  <si>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</si>
  <si>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</si>
  <si>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</si>
  <si>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</si>
  <si>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</si>
  <si>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</si>
  <si>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BATH</t>
  </si>
  <si>
    <t>SHET</t>
  </si>
  <si>
    <t>WIN</t>
  </si>
  <si>
    <t>Dusk (Retail) Limited</t>
  </si>
  <si>
    <t>Emart Inc</t>
  </si>
  <si>
    <t>Hallmark Global Solutions Ltd</t>
  </si>
  <si>
    <t>HOMECHOICE (PROPRIETARY) LIMITED</t>
  </si>
  <si>
    <t>Next Retail Ltd</t>
  </si>
  <si>
    <t>Well International</t>
  </si>
  <si>
    <t>Rami Abdeen &amp; Partners Company</t>
  </si>
  <si>
    <t>Sam's Club Mexico</t>
  </si>
  <si>
    <t>The Warehouse Limited</t>
  </si>
  <si>
    <t>Shadow Zhou</t>
  </si>
  <si>
    <t>Polly Pan</t>
  </si>
  <si>
    <t>Sarah Chen</t>
  </si>
  <si>
    <t>Jennifer Tung</t>
  </si>
  <si>
    <t>BASI</t>
  </si>
  <si>
    <t>RED APPLE STORES INC</t>
  </si>
  <si>
    <t>Load 2</t>
  </si>
  <si>
    <t>Load 2 %</t>
  </si>
  <si>
    <t>Load 2 $</t>
  </si>
  <si>
    <t xml:space="preserve">                                                          2025 International DI Commitment Sheet</t>
  </si>
  <si>
    <t>2025 International DI</t>
  </si>
  <si>
    <t>Red Apple Stores</t>
  </si>
  <si>
    <t>Homechoice</t>
  </si>
  <si>
    <t>Sam's Club</t>
  </si>
  <si>
    <t>Size/Spec.</t>
  </si>
  <si>
    <t>Duvet Set</t>
    <phoneticPr fontId="82" type="noConversion"/>
  </si>
  <si>
    <t>Comforter Set</t>
    <phoneticPr fontId="82" type="noConversion"/>
  </si>
  <si>
    <t>Curtain Set</t>
    <phoneticPr fontId="82" type="noConversion"/>
  </si>
  <si>
    <t>Blanket</t>
    <phoneticPr fontId="82" type="noConversion"/>
  </si>
  <si>
    <t>Fairytale</t>
    <phoneticPr fontId="82" type="noConversion"/>
  </si>
  <si>
    <t>01/20/2026</t>
    <phoneticPr fontId="82" type="noConversion"/>
  </si>
  <si>
    <t xml:space="preserve"> 9pc Basic Duvet Set</t>
  </si>
  <si>
    <t>15pc Essentials Duvet Set</t>
  </si>
  <si>
    <t xml:space="preserve"> 30pc Luxury Duvet Set</t>
  </si>
  <si>
    <t xml:space="preserve"> 9pc Basic Comforter Set</t>
  </si>
  <si>
    <t xml:space="preserve"> 15pc Essentials Comforter Set</t>
  </si>
  <si>
    <t xml:space="preserve"> 30pc Luxury Comforter Set</t>
  </si>
  <si>
    <t>Liv</t>
    <phoneticPr fontId="82" type="noConversion"/>
  </si>
  <si>
    <t>poly/cotton</t>
    <phoneticPr fontId="82" type="noConversion"/>
  </si>
  <si>
    <t>Assorted</t>
    <phoneticPr fontId="82" type="noConversion"/>
  </si>
  <si>
    <t xml:space="preserve">Double: 
200 x 200 cm (3)  
45 x 70 cm (6)  </t>
  </si>
  <si>
    <t xml:space="preserve">Queen: 
230 x 200 cm (3)  
45 x 70 cm (6)  </t>
  </si>
  <si>
    <t xml:space="preserve">King：
230 x 220 cm (3)  
45 x 70 cm (6)   </t>
  </si>
  <si>
    <t>Double: 
200 x 200 cm (3),45 x 70 cm (6) ,        75x75cm (6)</t>
  </si>
  <si>
    <t>Queen: 
230 x 200 cm (3),45 x 70 + 5 cm  (6) ,   75x75+5cm (6),</t>
  </si>
  <si>
    <t>King：
230 x 220 cm(3),45 x 70  cm  (6) ,   75x75cm (6)</t>
  </si>
  <si>
    <t xml:space="preserve">Double: 
200 x 200 cm (3),45 x 70 cm (6) ,        75x75 cm (6), 137*190*26*30cm(3),140 x 220 cm (6 ),45 x 70 cm (6) </t>
  </si>
  <si>
    <t>Queen: 
230 x 200 cm (3),45 x 70 cm  (6) ,   75x75cm (6),152*190*26*30 cm(3), 140 x 220 cm (6  ) ,45 x 70 cm  (6)</t>
  </si>
  <si>
    <t>King：
230 x 220 cm(3),45 x 70 cm  (6) ,   75x75cm (6), 182*190*26*30 cm, 140 x 220 cm (6 ) ,45 x 70 cm  (6)</t>
  </si>
  <si>
    <t xml:space="preserve">Duvet Cover/pillowcase : front and back, 70%Polyester &amp; 30% Cotton denier 30PC x150D/76x56 printed. Button closure. </t>
    <phoneticPr fontId="82" type="noConversion"/>
  </si>
  <si>
    <t xml:space="preserve">Duvet Cover/pillowcase : front and back, 70%Polyester &amp; 30% Cotton denier 30PC x150D/76x56 printed. Button closure. continental pillowcase, 70%Polyester &amp; 30% Cotton denier solid. Button closure. </t>
    <phoneticPr fontId="82" type="noConversion"/>
  </si>
  <si>
    <t xml:space="preserve">Duvet Cover/pillowcase : front and back, 70%Polyester &amp; 30% Cotton denier 30PC x150D/76x56 printed. Button closure. continental pillowcase/easy bed/tab top curtain, 70%Polyester &amp; 30% Cotton denier solid. Button closure. Additional pillowcase,   Cotton denier 30PC x150D/76x56 solid with flat piping on 3 sides. </t>
    <phoneticPr fontId="82" type="noConversion"/>
  </si>
  <si>
    <t xml:space="preserve">Comforter/pillowcase : front and back, 70%Polyester &amp; 30% Cotton denier 30PC x150D/76x56 printed.  250gsm polyester filling. Button closure for pillowcase. </t>
    <phoneticPr fontId="82" type="noConversion"/>
  </si>
  <si>
    <t xml:space="preserve">Comforter/pillowcase : front and back, 70%Polyester &amp; 30% Cotton denier 30PC x150D/76x56 printed. 250gsm polyester filling.  Button closure for pillowcase. continental pillowcase, 70%Polyester &amp; 30% Cotton denier solid. Button closure. </t>
    <phoneticPr fontId="82" type="noConversion"/>
  </si>
  <si>
    <t xml:space="preserve">Comforter/pillowcase : front and back, 70%Polyester &amp; 30% Cotton denier 30PC x150D/76x56 printed. 250gsm polyester filling. Button closure for pillowcase. continental pillowcase/easy bed/tab top curtain, 70%Polyester &amp; 30% Cotton denier solid. Button closure. Additional pillowcase,   Cotton denier 30PC x150D/76x56 solid with flat piping on 3 sides. </t>
    <phoneticPr fontId="82" type="noConversion"/>
  </si>
  <si>
    <t>HOCH12-4345</t>
    <phoneticPr fontId="83" type="noConversion"/>
  </si>
  <si>
    <t>HOCH12-4346</t>
  </si>
  <si>
    <t>HOCH12-4347</t>
  </si>
  <si>
    <t>HOCH12-4348</t>
  </si>
  <si>
    <t>HOCH12-4349</t>
  </si>
  <si>
    <t>HOCH12-4350</t>
  </si>
  <si>
    <t>HOCH12-4351</t>
  </si>
  <si>
    <t>HOCH12-4352</t>
  </si>
  <si>
    <t>HOCH12-4353</t>
  </si>
  <si>
    <t>HOCH10-4354</t>
    <phoneticPr fontId="82" type="noConversion"/>
  </si>
  <si>
    <t>HOCH10-4355</t>
  </si>
  <si>
    <t>HOCH10-4356</t>
  </si>
  <si>
    <t>HOCH10-4357</t>
  </si>
  <si>
    <t>HOCH10-4358</t>
  </si>
  <si>
    <t>HOCH10-4359</t>
  </si>
  <si>
    <t>HOCH10-4360</t>
  </si>
  <si>
    <t>HOCH10-4361</t>
  </si>
  <si>
    <t>HOCH10-4362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</si>
</sst>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4" formatCode="\$#,##0_);[Red]\(\$#,##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8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24" fillId="0" borderId="0"/>
    <xf numFmtId="192" fontId="24" fillId="0" borderId="0">
      <alignment vertical="center"/>
    </xf>
    <xf numFmtId="192" fontId="26" fillId="0" borderId="0">
      <alignment vertical="center"/>
    </xf>
    <xf numFmtId="192" fontId="26" fillId="0" borderId="0">
      <alignment vertical="center"/>
    </xf>
    <xf numFmtId="192" fontId="26" fillId="0" borderId="0">
      <alignment vertical="center"/>
    </xf>
    <xf numFmtId="192" fontId="4" fillId="0" borderId="0">
      <alignment vertical="center"/>
    </xf>
    <xf numFmtId="192" fontId="25" fillId="0" borderId="0">
      <alignment vertical="center"/>
    </xf>
    <xf numFmtId="192" fontId="4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27" fillId="34" borderId="17" applyNumberFormat="0" applyFont="0" applyAlignment="0" applyProtection="0">
      <alignment vertical="center"/>
    </xf>
    <xf numFmtId="192" fontId="4" fillId="0" borderId="0"/>
    <xf numFmtId="192" fontId="26" fillId="0" borderId="0"/>
    <xf numFmtId="192" fontId="26" fillId="0" borderId="0"/>
    <xf numFmtId="192" fontId="26" fillId="0" borderId="0"/>
    <xf numFmtId="192" fontId="2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52" fillId="0" borderId="0">
      <protection locked="0"/>
    </xf>
    <xf numFmtId="176" fontId="5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52" fillId="0" borderId="0">
      <protection locked="0"/>
    </xf>
    <xf numFmtId="185" fontId="52" fillId="0" borderId="0">
      <protection locked="0"/>
    </xf>
    <xf numFmtId="192" fontId="54" fillId="0" borderId="0" applyNumberFormat="0" applyFill="0" applyBorder="0" applyAlignment="0" applyProtection="0"/>
    <xf numFmtId="185" fontId="52" fillId="0" borderId="0">
      <protection locked="0"/>
    </xf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26" fillId="0" borderId="0"/>
    <xf numFmtId="192" fontId="4" fillId="0" borderId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63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25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68" fillId="0" borderId="0">
      <alignment vertical="center"/>
    </xf>
    <xf numFmtId="192" fontId="68" fillId="0" borderId="0">
      <alignment vertical="center"/>
    </xf>
    <xf numFmtId="192" fontId="69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6" fontId="26" fillId="0" borderId="0" applyFont="0" applyFill="0" applyBorder="0" applyAlignment="0" applyProtection="0"/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46" fillId="0" borderId="0"/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5" fillId="0" borderId="0">
      <alignment vertical="center"/>
    </xf>
    <xf numFmtId="192" fontId="26" fillId="0" borderId="0"/>
    <xf numFmtId="192" fontId="4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5" fillId="0" borderId="0">
      <alignment vertical="center"/>
    </xf>
    <xf numFmtId="192" fontId="25" fillId="0" borderId="0">
      <alignment vertical="center"/>
    </xf>
    <xf numFmtId="192" fontId="26" fillId="0" borderId="0"/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45" fillId="0" borderId="0"/>
    <xf numFmtId="192" fontId="4" fillId="0" borderId="0"/>
    <xf numFmtId="192" fontId="4" fillId="0" borderId="0"/>
    <xf numFmtId="192" fontId="4" fillId="0" borderId="0"/>
    <xf numFmtId="192" fontId="32" fillId="0" borderId="0" applyNumberFormat="0" applyFill="0" applyBorder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26" fillId="34" borderId="17" applyNumberFormat="0" applyFont="0" applyAlignment="0" applyProtection="0">
      <alignment vertical="center"/>
    </xf>
    <xf numFmtId="192" fontId="1" fillId="0" borderId="0"/>
    <xf numFmtId="192" fontId="27" fillId="0" borderId="0">
      <alignment vertical="center"/>
    </xf>
    <xf numFmtId="192" fontId="26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92" fontId="26" fillId="0" borderId="0">
      <alignment vertical="center"/>
    </xf>
    <xf numFmtId="192" fontId="54" fillId="0" borderId="0" applyNumberFormat="0" applyFill="0" applyBorder="0" applyAlignment="0" applyProtection="0"/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63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7" fillId="0" borderId="0">
      <alignment vertical="center"/>
    </xf>
    <xf numFmtId="192" fontId="26" fillId="0" borderId="0"/>
    <xf numFmtId="192" fontId="26" fillId="0" borderId="0"/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25" fillId="0" borderId="0">
      <alignment vertical="center"/>
    </xf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83" fontId="26" fillId="0" borderId="0" applyFont="0" applyFill="0" applyBorder="0" applyAlignment="0" applyProtection="0"/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27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5" fillId="0" borderId="0">
      <alignment vertical="center"/>
    </xf>
    <xf numFmtId="192" fontId="68" fillId="0" borderId="0">
      <alignment vertical="center"/>
    </xf>
    <xf numFmtId="192" fontId="71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47" fillId="36" borderId="0" applyNumberFormat="0" applyBorder="0" applyAlignment="0" applyProtection="0"/>
    <xf numFmtId="192" fontId="47" fillId="37" borderId="0" applyNumberFormat="0" applyBorder="0" applyAlignment="0" applyProtection="0"/>
    <xf numFmtId="192" fontId="47" fillId="11" borderId="0" applyNumberFormat="0" applyBorder="0" applyAlignment="0" applyProtection="0"/>
    <xf numFmtId="192" fontId="47" fillId="38" borderId="0" applyNumberFormat="0" applyBorder="0" applyAlignment="0" applyProtection="0"/>
    <xf numFmtId="192" fontId="47" fillId="39" borderId="0" applyNumberFormat="0" applyBorder="0" applyAlignment="0" applyProtection="0"/>
    <xf numFmtId="192" fontId="47" fillId="12" borderId="0" applyNumberFormat="0" applyBorder="0" applyAlignment="0" applyProtection="0"/>
    <xf numFmtId="192" fontId="47" fillId="40" borderId="0" applyNumberFormat="0" applyBorder="0" applyAlignment="0" applyProtection="0"/>
    <xf numFmtId="192" fontId="47" fillId="41" borderId="0" applyNumberFormat="0" applyBorder="0" applyAlignment="0" applyProtection="0"/>
    <xf numFmtId="192" fontId="47" fillId="42" borderId="0" applyNumberFormat="0" applyBorder="0" applyAlignment="0" applyProtection="0"/>
    <xf numFmtId="192" fontId="47" fillId="38" borderId="0" applyNumberFormat="0" applyBorder="0" applyAlignment="0" applyProtection="0"/>
    <xf numFmtId="192" fontId="47" fillId="40" borderId="0" applyNumberFormat="0" applyBorder="0" applyAlignment="0" applyProtection="0"/>
    <xf numFmtId="192" fontId="47" fillId="43" borderId="0" applyNumberFormat="0" applyBorder="0" applyAlignment="0" applyProtection="0"/>
    <xf numFmtId="192" fontId="48" fillId="44" borderId="0" applyNumberFormat="0" applyBorder="0" applyAlignment="0" applyProtection="0"/>
    <xf numFmtId="192" fontId="48" fillId="41" borderId="0" applyNumberFormat="0" applyBorder="0" applyAlignment="0" applyProtection="0"/>
    <xf numFmtId="192" fontId="48" fillId="42" borderId="0" applyNumberFormat="0" applyBorder="0" applyAlignment="0" applyProtection="0"/>
    <xf numFmtId="192" fontId="48" fillId="45" borderId="0" applyNumberFormat="0" applyBorder="0" applyAlignment="0" applyProtection="0"/>
    <xf numFmtId="192" fontId="48" fillId="46" borderId="0" applyNumberFormat="0" applyBorder="0" applyAlignment="0" applyProtection="0"/>
    <xf numFmtId="192" fontId="48" fillId="47" borderId="0" applyNumberFormat="0" applyBorder="0" applyAlignment="0" applyProtection="0"/>
    <xf numFmtId="192" fontId="48" fillId="48" borderId="0" applyNumberFormat="0" applyBorder="0" applyAlignment="0" applyProtection="0"/>
    <xf numFmtId="192" fontId="48" fillId="49" borderId="0" applyNumberFormat="0" applyBorder="0" applyAlignment="0" applyProtection="0"/>
    <xf numFmtId="192" fontId="48" fillId="50" borderId="0" applyNumberFormat="0" applyBorder="0" applyAlignment="0" applyProtection="0"/>
    <xf numFmtId="192" fontId="48" fillId="45" borderId="0" applyNumberFormat="0" applyBorder="0" applyAlignment="0" applyProtection="0"/>
    <xf numFmtId="192" fontId="48" fillId="46" borderId="0" applyNumberFormat="0" applyBorder="0" applyAlignment="0" applyProtection="0"/>
    <xf numFmtId="192" fontId="48" fillId="51" borderId="0" applyNumberFormat="0" applyBorder="0" applyAlignment="0" applyProtection="0"/>
    <xf numFmtId="192" fontId="49" fillId="37" borderId="0" applyNumberFormat="0" applyBorder="0" applyAlignment="0" applyProtection="0"/>
    <xf numFmtId="192" fontId="50" fillId="35" borderId="13" applyNumberFormat="0" applyAlignment="0" applyProtection="0"/>
    <xf numFmtId="192" fontId="51" fillId="52" borderId="14" applyNumberFormat="0" applyAlignment="0" applyProtection="0"/>
    <xf numFmtId="187" fontId="47" fillId="0" borderId="0" applyFont="0" applyFill="0" applyBorder="0" applyAlignment="0" applyProtection="0"/>
    <xf numFmtId="192" fontId="54" fillId="0" borderId="0" applyNumberFormat="0" applyFill="0" applyBorder="0" applyAlignment="0" applyProtection="0"/>
    <xf numFmtId="192" fontId="55" fillId="11" borderId="0" applyNumberFormat="0" applyBorder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60" fillId="12" borderId="13" applyNumberFormat="0" applyAlignment="0" applyProtection="0"/>
    <xf numFmtId="192" fontId="61" fillId="0" borderId="15" applyNumberFormat="0" applyFill="0" applyAlignment="0" applyProtection="0"/>
    <xf numFmtId="192" fontId="62" fillId="53" borderId="0" applyNumberFormat="0" applyBorder="0" applyAlignment="0" applyProtection="0"/>
    <xf numFmtId="192" fontId="47" fillId="54" borderId="17" applyNumberFormat="0" applyFont="0" applyAlignment="0" applyProtection="0"/>
    <xf numFmtId="192" fontId="64" fillId="35" borderId="16" applyNumberFormat="0" applyAlignment="0" applyProtection="0"/>
    <xf numFmtId="192" fontId="65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33" fillId="16" borderId="0" applyNumberFormat="0" applyBorder="0" applyAlignment="0" applyProtection="0">
      <alignment vertical="center"/>
    </xf>
    <xf numFmtId="192" fontId="33" fillId="38" borderId="0" applyNumberFormat="0" applyBorder="0" applyAlignment="0" applyProtection="0">
      <alignment vertical="center"/>
    </xf>
    <xf numFmtId="192" fontId="26" fillId="0" borderId="0"/>
    <xf numFmtId="192" fontId="71" fillId="0" borderId="0"/>
    <xf numFmtId="192" fontId="71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34" fillId="17" borderId="0" applyNumberFormat="0" applyBorder="0" applyAlignment="0" applyProtection="0">
      <alignment vertical="center"/>
    </xf>
    <xf numFmtId="192" fontId="34" fillId="39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5" fillId="0" borderId="0" applyProtection="0"/>
    <xf numFmtId="192" fontId="45" fillId="0" borderId="0" applyProtection="0"/>
    <xf numFmtId="192" fontId="4" fillId="0" borderId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5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4" fillId="0" borderId="0"/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26" fillId="0" borderId="0"/>
    <xf numFmtId="192" fontId="34" fillId="15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27" fillId="34" borderId="17" applyNumberFormat="0" applyFont="0" applyAlignment="0" applyProtection="0">
      <alignment vertical="center"/>
    </xf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3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4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5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7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8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0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21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6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19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7" fillId="22" borderId="0" applyNumberFormat="0" applyBorder="0" applyAlignment="0" applyProtection="0"/>
    <xf numFmtId="192" fontId="48" fillId="23" borderId="0" applyNumberFormat="0" applyBorder="0" applyAlignment="0" applyProtection="0"/>
    <xf numFmtId="192" fontId="48" fillId="23" borderId="0" applyNumberFormat="0" applyBorder="0" applyAlignment="0" applyProtection="0"/>
    <xf numFmtId="192" fontId="48" fillId="20" borderId="0" applyNumberFormat="0" applyBorder="0" applyAlignment="0" applyProtection="0"/>
    <xf numFmtId="192" fontId="48" fillId="20" borderId="0" applyNumberFormat="0" applyBorder="0" applyAlignment="0" applyProtection="0"/>
    <xf numFmtId="192" fontId="48" fillId="21" borderId="0" applyNumberFormat="0" applyBorder="0" applyAlignment="0" applyProtection="0"/>
    <xf numFmtId="192" fontId="48" fillId="21" borderId="0" applyNumberFormat="0" applyBorder="0" applyAlignment="0" applyProtection="0"/>
    <xf numFmtId="192" fontId="48" fillId="24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5" borderId="0" applyNumberFormat="0" applyBorder="0" applyAlignment="0" applyProtection="0"/>
    <xf numFmtId="192" fontId="48" fillId="26" borderId="0" applyNumberFormat="0" applyBorder="0" applyAlignment="0" applyProtection="0"/>
    <xf numFmtId="192" fontId="48" fillId="26" borderId="0" applyNumberFormat="0" applyBorder="0" applyAlignment="0" applyProtection="0"/>
    <xf numFmtId="192" fontId="48" fillId="29" borderId="0" applyNumberFormat="0" applyBorder="0" applyAlignment="0" applyProtection="0"/>
    <xf numFmtId="192" fontId="48" fillId="29" borderId="0" applyNumberFormat="0" applyBorder="0" applyAlignment="0" applyProtection="0"/>
    <xf numFmtId="192" fontId="48" fillId="30" borderId="0" applyNumberFormat="0" applyBorder="0" applyAlignment="0" applyProtection="0"/>
    <xf numFmtId="192" fontId="48" fillId="30" borderId="0" applyNumberFormat="0" applyBorder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8" fillId="24" borderId="0" applyNumberFormat="0" applyBorder="0" applyAlignment="0" applyProtection="0"/>
    <xf numFmtId="192" fontId="48" fillId="24" borderId="0" applyNumberFormat="0" applyBorder="0" applyAlignment="0" applyProtection="0"/>
    <xf numFmtId="192" fontId="48" fillId="25" borderId="0" applyNumberFormat="0" applyBorder="0" applyAlignment="0" applyProtection="0"/>
    <xf numFmtId="192" fontId="48" fillId="25" borderId="0" applyNumberFormat="0" applyBorder="0" applyAlignment="0" applyProtection="0"/>
    <xf numFmtId="192" fontId="48" fillId="32" borderId="0" applyNumberFormat="0" applyBorder="0" applyAlignment="0" applyProtection="0"/>
    <xf numFmtId="192" fontId="48" fillId="32" borderId="0" applyNumberFormat="0" applyBorder="0" applyAlignment="0" applyProtection="0"/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1" fillId="28" borderId="14" applyNumberFormat="0" applyAlignment="0" applyProtection="0"/>
    <xf numFmtId="192" fontId="51" fillId="28" borderId="14" applyNumberFormat="0" applyAlignment="0" applyProtection="0"/>
    <xf numFmtId="176" fontId="72" fillId="0" borderId="0" applyFont="0" applyFill="0" applyBorder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56" fillId="35" borderId="0" applyNumberFormat="0" applyBorder="0" applyAlignment="0" applyProtection="0"/>
    <xf numFmtId="192" fontId="57" fillId="0" borderId="9" applyNumberFormat="0" applyFill="0" applyAlignment="0" applyProtection="0"/>
    <xf numFmtId="192" fontId="57" fillId="0" borderId="9" applyNumberFormat="0" applyFill="0" applyAlignment="0" applyProtection="0"/>
    <xf numFmtId="192" fontId="58" fillId="0" borderId="10" applyNumberFormat="0" applyFill="0" applyAlignment="0" applyProtection="0"/>
    <xf numFmtId="192" fontId="58" fillId="0" borderId="10" applyNumberFormat="0" applyFill="0" applyAlignment="0" applyProtection="0"/>
    <xf numFmtId="192" fontId="59" fillId="0" borderId="11" applyNumberFormat="0" applyFill="0" applyAlignment="0" applyProtection="0"/>
    <xf numFmtId="192" fontId="59" fillId="0" borderId="11" applyNumberFormat="0" applyFill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1" fillId="0" borderId="15" applyNumberFormat="0" applyFill="0" applyAlignment="0" applyProtection="0"/>
    <xf numFmtId="192" fontId="61" fillId="0" borderId="15" applyNumberFormat="0" applyFill="0" applyAlignment="0" applyProtection="0"/>
    <xf numFmtId="192" fontId="62" fillId="33" borderId="0" applyNumberFormat="0" applyBorder="0" applyAlignment="0" applyProtection="0"/>
    <xf numFmtId="192" fontId="62" fillId="33" borderId="0" applyNumberFormat="0" applyBorder="0" applyAlignment="0" applyProtection="0"/>
    <xf numFmtId="192" fontId="4" fillId="35" borderId="0" applyNumberFormat="0" applyFont="0" applyBorder="0" applyAlignment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" fillId="0" borderId="0"/>
    <xf numFmtId="192" fontId="4" fillId="0" borderId="0"/>
    <xf numFmtId="192" fontId="4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3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7" fillId="0" borderId="0"/>
    <xf numFmtId="192" fontId="4" fillId="0" borderId="0" applyFont="0" applyFill="0" applyBorder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65" fillId="0" borderId="0" applyNumberFormat="0" applyFill="0" applyBorder="0" applyAlignment="0" applyProtection="0"/>
    <xf numFmtId="192" fontId="74" fillId="0" borderId="0" applyNumberFormat="0" applyFill="0" applyBorder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7" fillId="0" borderId="0" applyNumberFormat="0" applyFill="0" applyBorder="0" applyAlignment="0" applyProtection="0"/>
    <xf numFmtId="192" fontId="67" fillId="0" borderId="0" applyNumberFormat="0" applyFill="0" applyBorder="0" applyAlignment="0" applyProtection="0"/>
    <xf numFmtId="192" fontId="75" fillId="0" borderId="0">
      <alignment vertical="center"/>
    </xf>
    <xf numFmtId="192" fontId="26" fillId="0" borderId="0">
      <alignment vertical="center"/>
    </xf>
    <xf numFmtId="192" fontId="26" fillId="0" borderId="0"/>
    <xf numFmtId="192" fontId="4" fillId="0" borderId="0"/>
    <xf numFmtId="190" fontId="76" fillId="0" borderId="0"/>
    <xf numFmtId="192" fontId="4" fillId="0" borderId="0"/>
    <xf numFmtId="192" fontId="77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77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76" fillId="0" borderId="0"/>
    <xf numFmtId="192" fontId="4" fillId="0" borderId="0"/>
    <xf numFmtId="192" fontId="4" fillId="0" borderId="0"/>
    <xf numFmtId="192" fontId="4" fillId="0" borderId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192" fontId="50" fillId="27" borderId="13" applyNumberFormat="0" applyAlignment="0" applyProtection="0"/>
    <xf numFmtId="38" fontId="7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7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7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60" fillId="18" borderId="13" applyNumberFormat="0" applyAlignment="0" applyProtection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25" fillId="0" borderId="0"/>
    <xf numFmtId="192" fontId="4" fillId="0" borderId="0"/>
    <xf numFmtId="192" fontId="78" fillId="0" borderId="0"/>
    <xf numFmtId="192" fontId="4" fillId="0" borderId="0"/>
    <xf numFmtId="192" fontId="4" fillId="0" borderId="0"/>
    <xf numFmtId="192" fontId="79" fillId="0" borderId="0"/>
    <xf numFmtId="192" fontId="25" fillId="0" borderId="0"/>
    <xf numFmtId="192" fontId="25" fillId="0" borderId="0"/>
    <xf numFmtId="192" fontId="25" fillId="0" borderId="0"/>
    <xf numFmtId="192" fontId="80" fillId="0" borderId="0"/>
    <xf numFmtId="192" fontId="25" fillId="0" borderId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25" fillId="10" borderId="8" applyNumberFormat="0" applyFont="0" applyAlignment="0" applyProtection="0"/>
    <xf numFmtId="192" fontId="25" fillId="10" borderId="8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4" fillId="34" borderId="17" applyNumberFormat="0" applyFon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64" fillId="27" borderId="16" applyNumberFormat="0" applyAlignment="0" applyProtection="0"/>
    <xf numFmtId="192" fontId="76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66" fillId="0" borderId="12" applyNumberFormat="0" applyFill="0" applyAlignment="0" applyProtection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" fillId="0" borderId="0"/>
    <xf numFmtId="192" fontId="25" fillId="0" borderId="0">
      <alignment vertical="center"/>
    </xf>
    <xf numFmtId="192" fontId="25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72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/>
    <xf numFmtId="192" fontId="72" fillId="0" borderId="0"/>
    <xf numFmtId="192" fontId="72" fillId="0" borderId="0"/>
    <xf numFmtId="192" fontId="7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6" fillId="0" borderId="0"/>
    <xf numFmtId="192" fontId="4" fillId="0" borderId="0"/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4" fillId="0" borderId="0">
      <alignment vertical="top"/>
    </xf>
    <xf numFmtId="192" fontId="4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3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4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5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7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8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0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21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6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19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7" fillId="22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3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0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92" fontId="28" fillId="26" borderId="0" applyNumberFormat="0" applyBorder="0" applyAlignment="0" applyProtection="0">
      <alignment vertical="center"/>
    </xf>
    <xf numFmtId="185" fontId="81" fillId="0" borderId="0">
      <protection locked="0"/>
    </xf>
    <xf numFmtId="176" fontId="4" fillId="0" borderId="0" applyFont="0" applyFill="0" applyBorder="0" applyAlignment="0" applyProtection="0"/>
    <xf numFmtId="185" fontId="81" fillId="0" borderId="0">
      <protection locked="0"/>
    </xf>
    <xf numFmtId="185" fontId="81" fillId="0" borderId="0">
      <protection locked="0"/>
    </xf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23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192" fontId="47" fillId="34" borderId="17" applyNumberFormat="0" applyFont="0" applyAlignment="0" applyProtection="0"/>
    <xf numFmtId="9" fontId="26" fillId="0" borderId="0" applyFont="0" applyFill="0" applyBorder="0" applyAlignment="0" applyProtection="0"/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29" fillId="0" borderId="9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0" fillId="0" borderId="10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11" applyNumberFormat="0" applyFill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1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32" fillId="0" borderId="0" applyNumberFormat="0" applyFill="0" applyBorder="0" applyAlignment="0" applyProtection="0">
      <alignment vertical="center"/>
    </xf>
    <xf numFmtId="192" fontId="47" fillId="0" borderId="0">
      <alignment vertical="center"/>
    </xf>
    <xf numFmtId="192" fontId="26" fillId="0" borderId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55" borderId="0" applyNumberFormat="0" applyBorder="0" applyAlignment="0" applyProtection="0"/>
    <xf numFmtId="192" fontId="49" fillId="14" borderId="0" applyNumberFormat="0" applyBorder="0" applyAlignment="0" applyProtection="0"/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49" fillId="14" borderId="0" applyNumberFormat="0" applyBorder="0" applyAlignment="0" applyProtection="0"/>
    <xf numFmtId="192" fontId="49" fillId="14" borderId="0" applyNumberFormat="0" applyBorder="0" applyAlignment="0" applyProtection="0"/>
    <xf numFmtId="192" fontId="33" fillId="37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33" fillId="14" borderId="0" applyNumberFormat="0" applyBorder="0" applyAlignment="0" applyProtection="0">
      <alignment vertical="center"/>
    </xf>
    <xf numFmtId="192" fontId="33" fillId="37" borderId="0" applyNumberFormat="0" applyBorder="0" applyAlignment="0" applyProtection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5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>
      <alignment vertical="center"/>
    </xf>
    <xf numFmtId="192" fontId="26" fillId="0" borderId="0"/>
    <xf numFmtId="192" fontId="26" fillId="0" borderId="0"/>
    <xf numFmtId="192" fontId="70" fillId="0" borderId="0" applyNumberFormat="0" applyFill="0" applyBorder="0" applyAlignment="0" applyProtection="0">
      <alignment vertical="top"/>
      <protection locked="0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56" borderId="0" applyNumberFormat="0" applyBorder="0" applyAlignment="0" applyProtection="0"/>
    <xf numFmtId="192" fontId="55" fillId="15" borderId="0" applyNumberFormat="0" applyBorder="0" applyAlignment="0" applyProtection="0"/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55" fillId="15" borderId="0" applyNumberFormat="0" applyBorder="0" applyAlignment="0" applyProtection="0"/>
    <xf numFmtId="192" fontId="55" fillId="15" borderId="0" applyNumberFormat="0" applyBorder="0" applyAlignment="0" applyProtection="0"/>
    <xf numFmtId="192" fontId="34" fillId="11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4" fillId="15" borderId="0" applyNumberFormat="0" applyBorder="0" applyAlignment="0" applyProtection="0">
      <alignment vertical="center"/>
    </xf>
    <xf numFmtId="192" fontId="34" fillId="11" borderId="0" applyNumberFormat="0" applyBorder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5" fillId="0" borderId="12" applyNumberFormat="0" applyFill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6" fillId="27" borderId="13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7" fillId="28" borderId="14" applyNumberFormat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8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39" fillId="0" borderId="0" applyNumberFormat="0" applyFill="0" applyBorder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40" fillId="0" borderId="15" applyNumberFormat="0" applyFill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29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4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25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28" fillId="32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1" fillId="33" borderId="0" applyNumberFormat="0" applyBorder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2" fillId="27" borderId="16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3" fillId="18" borderId="13" applyNumberFormat="0" applyAlignment="0" applyProtection="0">
      <alignment vertical="center"/>
    </xf>
    <xf numFmtId="192" fontId="4" fillId="0" borderId="0"/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26" fillId="34" borderId="17" applyNumberFormat="0" applyFont="0" applyAlignment="0" applyProtection="0">
      <alignment vertical="center"/>
    </xf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72" fillId="0" borderId="0" applyProtection="0"/>
    <xf numFmtId="192" fontId="72" fillId="0" borderId="0" applyProtection="0"/>
    <xf numFmtId="192" fontId="4" fillId="0" borderId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7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8" fillId="0" borderId="0">
      <alignment vertical="center"/>
    </xf>
    <xf numFmtId="192" fontId="68" fillId="0" borderId="0">
      <alignment vertical="center"/>
    </xf>
    <xf numFmtId="192" fontId="6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192" fontId="68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9" fillId="14" borderId="0" applyNumberFormat="0" applyBorder="0" applyAlignment="0" applyProtection="0"/>
    <xf numFmtId="192" fontId="55" fillId="15" borderId="0" applyNumberFormat="0" applyBorder="0" applyAlignment="0" applyProtection="0"/>
    <xf numFmtId="192" fontId="68" fillId="0" borderId="0">
      <alignment vertical="center"/>
    </xf>
    <xf numFmtId="192" fontId="68" fillId="0" borderId="0">
      <alignment vertical="center"/>
    </xf>
    <xf numFmtId="192" fontId="68" fillId="0" borderId="0">
      <alignment vertical="center"/>
    </xf>
    <xf numFmtId="9" fontId="26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8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8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8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8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9" fontId="2" fillId="6" borderId="1" xfId="4" applyNumberFormat="1" applyFont="1" applyFill="1" applyBorder="1" applyAlignment="1">
      <alignment horizontal="center" wrapText="1"/>
    </xf>
    <xf numFmtId="178" fontId="22" fillId="6" borderId="1" xfId="1" applyNumberFormat="1" applyFont="1" applyFill="1" applyBorder="1" applyAlignment="1">
      <alignment wrapText="1"/>
    </xf>
    <xf numFmtId="178" fontId="2" fillId="8" borderId="2" xfId="4" applyNumberFormat="1" applyFont="1" applyFill="1" applyBorder="1" applyAlignment="1">
      <alignment horizontal="center" wrapText="1"/>
    </xf>
    <xf numFmtId="178" fontId="2" fillId="6" borderId="1" xfId="4" applyNumberFormat="1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22" fillId="0" borderId="1" xfId="1" applyNumberFormat="1" applyFont="1" applyBorder="1" applyAlignment="1">
      <alignment wrapText="1"/>
    </xf>
    <xf numFmtId="178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22" fillId="7" borderId="1" xfId="1" applyNumberFormat="1" applyFont="1" applyFill="1" applyBorder="1" applyAlignment="1">
      <alignment wrapText="1"/>
    </xf>
    <xf numFmtId="0" fontId="22" fillId="3" borderId="1" xfId="1" applyFont="1" applyFill="1" applyBorder="1" applyAlignment="1">
      <alignment wrapText="1"/>
    </xf>
    <xf numFmtId="178" fontId="1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22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6" borderId="1" xfId="4" applyNumberFormat="1" applyFont="1" applyFill="1" applyBorder="1" applyAlignment="1">
      <alignment horizontal="center" wrapText="1"/>
    </xf>
    <xf numFmtId="24" fontId="13" fillId="0" borderId="6" xfId="2" applyNumberFormat="1" applyFont="1" applyBorder="1" applyAlignment="1" applyProtection="1">
      <alignment horizontal="left"/>
      <protection locked="0"/>
    </xf>
    <xf numFmtId="0" fontId="3" fillId="0" borderId="0" xfId="4" applyAlignment="1"/>
    <xf numFmtId="0" fontId="0" fillId="0" borderId="0" xfId="0" applyAlignment="1"/>
    <xf numFmtId="0" fontId="20" fillId="9" borderId="1" xfId="4" applyFont="1" applyFill="1" applyBorder="1" applyAlignment="1">
      <alignment horizontal="center"/>
    </xf>
    <xf numFmtId="0" fontId="20" fillId="7" borderId="1" xfId="4" applyFont="1" applyFill="1" applyBorder="1" applyAlignment="1">
      <alignment horizontal="center"/>
    </xf>
    <xf numFmtId="0" fontId="2" fillId="9" borderId="1" xfId="4" applyFont="1" applyFill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7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D18" sqref="D18"/>
    </sheetView>
  </sheetViews>
  <sheetFormatPr defaultRowHeight="15"/>
  <cols>
    <col min="1" max="1" width="18.7109375" customWidth="1"/>
    <col min="2" max="2" width="41" customWidth="1"/>
    <col min="3" max="3" width="21" customWidth="1"/>
    <col min="4" max="4" width="27" customWidth="1"/>
    <col min="5" max="5" width="28" customWidth="1"/>
    <col min="6" max="6" width="19.28515625" customWidth="1"/>
    <col min="7" max="7" width="20.5703125" customWidth="1"/>
    <col min="8" max="8" width="14.5703125" customWidth="1"/>
  </cols>
  <sheetData>
    <row r="2" spans="1:224" s="7" customFormat="1" ht="20.25">
      <c r="A2" s="5" t="s">
        <v>609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507</v>
      </c>
      <c r="C3" s="50" t="s">
        <v>23</v>
      </c>
      <c r="D3" s="110" t="str">
        <f>_xlfn.TEXTJOIN(" ",TRUE,B5,D5,D6,B6,D4,D7)</f>
        <v>Homechoice 2026 Spring Fairytale COMFORTER (SET)</v>
      </c>
      <c r="E3" s="60" t="s">
        <v>24</v>
      </c>
      <c r="F3" s="51" t="s">
        <v>37</v>
      </c>
      <c r="G3" s="60" t="s">
        <v>25</v>
      </c>
      <c r="H3" s="51" t="s">
        <v>425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4.15" customHeight="1">
      <c r="A4" s="67" t="s">
        <v>19</v>
      </c>
      <c r="B4" s="49" t="s">
        <v>594</v>
      </c>
      <c r="C4" s="59" t="s">
        <v>34</v>
      </c>
      <c r="D4" s="49" t="s">
        <v>619</v>
      </c>
      <c r="E4" s="60" t="s">
        <v>35</v>
      </c>
      <c r="F4" s="51" t="s">
        <v>49</v>
      </c>
      <c r="G4" s="60" t="s">
        <v>36</v>
      </c>
      <c r="H4" s="51" t="s">
        <v>425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612</v>
      </c>
      <c r="C5" s="18" t="s">
        <v>43</v>
      </c>
      <c r="D5" s="12">
        <v>2026</v>
      </c>
      <c r="E5" s="44" t="s">
        <v>44</v>
      </c>
      <c r="F5" s="13" t="s">
        <v>55</v>
      </c>
      <c r="G5" s="44" t="s">
        <v>45</v>
      </c>
      <c r="H5" s="13"/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 t="s">
        <v>68</v>
      </c>
      <c r="E6" s="44" t="s">
        <v>47</v>
      </c>
      <c r="F6" s="71" t="s">
        <v>83</v>
      </c>
      <c r="G6" s="44" t="s">
        <v>48</v>
      </c>
      <c r="H6" s="13"/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575</v>
      </c>
      <c r="E7" s="69" t="s">
        <v>53</v>
      </c>
      <c r="F7" s="13" t="s">
        <v>391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120">
        <v>202024</v>
      </c>
      <c r="E8" s="43" t="s">
        <v>470</v>
      </c>
      <c r="F8" s="12" t="s">
        <v>495</v>
      </c>
      <c r="G8" s="74" t="s">
        <v>80</v>
      </c>
      <c r="H8" s="12" t="s">
        <v>2</v>
      </c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473</v>
      </c>
      <c r="B9" s="38"/>
      <c r="C9" s="43" t="s">
        <v>65</v>
      </c>
      <c r="D9" s="37" t="s">
        <v>422</v>
      </c>
      <c r="E9" s="43" t="s">
        <v>471</v>
      </c>
      <c r="F9" s="38"/>
    </row>
    <row r="10" spans="1:224">
      <c r="C10" s="43" t="s">
        <v>66</v>
      </c>
      <c r="D10" s="12" t="s">
        <v>620</v>
      </c>
      <c r="E10" s="43" t="s">
        <v>472</v>
      </c>
      <c r="F10" s="38" t="s">
        <v>610</v>
      </c>
    </row>
    <row r="11" spans="1:224">
      <c r="C11" s="43" t="s">
        <v>67</v>
      </c>
      <c r="D11" s="38" t="s">
        <v>1</v>
      </c>
    </row>
    <row r="13" spans="1:224">
      <c r="D13" s="48"/>
    </row>
    <row r="14" spans="1:224">
      <c r="A14" t="s">
        <v>473</v>
      </c>
      <c r="D14" s="48"/>
    </row>
    <row r="15" spans="1:224">
      <c r="A15" s="4" t="s">
        <v>570</v>
      </c>
    </row>
    <row r="16" spans="1:224">
      <c r="A16" s="4" t="s">
        <v>571</v>
      </c>
    </row>
    <row r="17" spans="1:1">
      <c r="A17" t="s">
        <v>572</v>
      </c>
    </row>
    <row r="18" spans="1:1">
      <c r="A18" s="4" t="s">
        <v>573</v>
      </c>
    </row>
    <row r="19" spans="1:1">
      <c r="A19" s="4" t="s">
        <v>574</v>
      </c>
    </row>
  </sheetData>
  <protectedRanges>
    <protectedRange password="F78C" sqref="HB4:HC8 HH4:HH8 HD6:HG8 GT6:GZ8" name="区域1_1"/>
  </protectedRanges>
  <phoneticPr fontId="82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Data!$O$2:$O$3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Data!$P$2:$P$3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072AF7E0-8BD4-4BE3-B42A-3322A1E92848}">
          <x14:formula1>
            <xm:f>Data!$L$2:$L$9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D7DE3306-4EFB-48A5-A14F-9EDB3FE410BD}">
          <x14:formula1>
            <xm:f>Data!$A$2:$A$7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4A9F7C1F-F00A-4577-8BB0-CF214BC76290}">
          <x14:formula1>
            <xm:f>ValueSelect!$E$2:$E$25</xm:f>
          </x14:formula1>
          <xm:sqref>B7</xm:sqref>
        </x14:dataValidation>
        <x14:dataValidation type="list" allowBlank="1" showInputMessage="1" showErrorMessage="1" xr:uid="{596700F9-5E0B-4A06-A70A-EDFD3409F4B8}">
          <x14:formula1>
            <xm:f>Data!$M$2:$M$6</xm:f>
          </x14:formula1>
          <xm:sqref>H3</xm:sqref>
        </x14:dataValidation>
        <x14:dataValidation type="list" allowBlank="1" showInputMessage="1" showErrorMessage="1" xr:uid="{870B36AC-9640-4F52-BCF6-60D44DB8590B}">
          <x14:formula1>
            <xm:f>ValueSelect!$B$2:$B$14</xm:f>
          </x14:formula1>
          <xm:sqref>B4</xm:sqref>
        </x14:dataValidation>
        <x14:dataValidation type="list" allowBlank="1" showInputMessage="1" showErrorMessage="1" xr:uid="{5EBA9063-DCE1-485C-8CB6-B88032478A4C}">
          <x14:formula1>
            <xm:f>ValueSelect!$C$2:$C$13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workbookViewId="0">
      <selection activeCell="S2" sqref="S2:V19"/>
    </sheetView>
  </sheetViews>
  <sheetFormatPr defaultColWidth="9.140625" defaultRowHeight="15"/>
  <cols>
    <col min="1" max="1" width="6.5703125" style="75" customWidth="1"/>
    <col min="2" max="2" width="7.140625" style="76" customWidth="1"/>
    <col min="3" max="3" width="8.42578125" style="76" customWidth="1"/>
    <col min="4" max="4" width="7.85546875" style="76" customWidth="1"/>
    <col min="5" max="5" width="12.5703125" style="121" customWidth="1"/>
    <col min="6" max="6" width="11.28515625" style="121" customWidth="1"/>
    <col min="7" max="7" width="7.5703125" style="121" customWidth="1"/>
    <col min="8" max="9" width="7.42578125" style="121" customWidth="1"/>
    <col min="10" max="10" width="8.5703125" style="121" customWidth="1"/>
    <col min="11" max="11" width="8.42578125" style="121" customWidth="1"/>
    <col min="12" max="12" width="7" style="122" customWidth="1"/>
    <col min="13" max="15" width="6.140625" style="76" customWidth="1"/>
    <col min="16" max="16" width="6.85546875" style="76" customWidth="1"/>
    <col min="17" max="17" width="5.5703125" style="76" customWidth="1"/>
    <col min="18" max="18" width="9.28515625" style="76" customWidth="1"/>
    <col min="19" max="19" width="9.7109375" style="77" customWidth="1"/>
    <col min="20" max="20" width="8" style="113" customWidth="1"/>
    <col min="21" max="21" width="12" style="79" customWidth="1"/>
    <col min="22" max="22" width="8.5703125" style="79" customWidth="1"/>
    <col min="23" max="23" width="8" style="79" customWidth="1"/>
    <col min="24" max="24" width="9.28515625" style="76" customWidth="1"/>
    <col min="25" max="25" width="8.140625" style="113" customWidth="1"/>
    <col min="26" max="26" width="8.7109375" style="113" customWidth="1"/>
    <col min="27" max="27" width="7.140625" style="113" customWidth="1"/>
    <col min="28" max="28" width="9" style="78" customWidth="1"/>
    <col min="29" max="29" width="6.28515625" style="80" customWidth="1"/>
    <col min="30" max="30" width="10" style="116" customWidth="1"/>
    <col min="31" max="31" width="9.85546875" style="80" customWidth="1"/>
    <col min="32" max="32" width="7.85546875" style="76" customWidth="1"/>
    <col min="33" max="33" width="9" style="79" customWidth="1"/>
    <col min="34" max="34" width="7.85546875" style="76" customWidth="1"/>
    <col min="35" max="35" width="8.42578125" style="81" customWidth="1"/>
    <col min="36" max="36" width="9" style="79" customWidth="1"/>
    <col min="37" max="37" width="8" style="81" customWidth="1"/>
    <col min="38" max="38" width="6" style="79" customWidth="1"/>
    <col min="39" max="39" width="9.5703125" style="76" customWidth="1"/>
    <col min="40" max="40" width="9.5703125" style="81" customWidth="1"/>
    <col min="41" max="41" width="10" style="79" customWidth="1"/>
    <col min="42" max="42" width="9.5703125" style="76" customWidth="1"/>
    <col min="43" max="43" width="9.5703125" style="81" customWidth="1"/>
    <col min="44" max="44" width="10" style="79" customWidth="1"/>
    <col min="45" max="45" width="9.5703125" style="79" customWidth="1"/>
    <col min="46" max="46" width="11.85546875" style="79" customWidth="1"/>
    <col min="47" max="47" width="7" style="81" customWidth="1"/>
    <col min="48" max="48" width="7.85546875" style="79" customWidth="1"/>
    <col min="49" max="49" width="9.5703125" style="79" customWidth="1"/>
    <col min="50" max="50" width="9.140625" style="76" customWidth="1"/>
    <col min="51" max="52" width="9.140625" style="76"/>
    <col min="53" max="54" width="9.140625" style="79"/>
    <col min="55" max="16384" width="9.140625" style="76"/>
  </cols>
  <sheetData>
    <row r="1" spans="1:54" ht="68.099999999999994" customHeight="1">
      <c r="A1" s="84" t="s">
        <v>511</v>
      </c>
      <c r="B1" s="84" t="s">
        <v>512</v>
      </c>
      <c r="C1" s="111" t="s">
        <v>513</v>
      </c>
      <c r="D1" s="112" t="s">
        <v>4</v>
      </c>
      <c r="E1" s="123" t="s">
        <v>21</v>
      </c>
      <c r="F1" s="124" t="s">
        <v>551</v>
      </c>
      <c r="G1" s="125" t="s">
        <v>514</v>
      </c>
      <c r="H1" s="126" t="s">
        <v>515</v>
      </c>
      <c r="I1" s="126" t="s">
        <v>566</v>
      </c>
      <c r="J1" s="126" t="s">
        <v>516</v>
      </c>
      <c r="K1" s="126" t="s">
        <v>586</v>
      </c>
      <c r="L1" s="127" t="s">
        <v>614</v>
      </c>
      <c r="M1" s="85" t="s">
        <v>517</v>
      </c>
      <c r="N1" s="111" t="s">
        <v>585</v>
      </c>
      <c r="O1" s="111" t="s">
        <v>518</v>
      </c>
      <c r="P1" s="111" t="s">
        <v>519</v>
      </c>
      <c r="Q1" s="111" t="s">
        <v>520</v>
      </c>
      <c r="R1" s="85" t="s">
        <v>567</v>
      </c>
      <c r="S1" s="86" t="s">
        <v>521</v>
      </c>
      <c r="T1" s="119" t="s">
        <v>522</v>
      </c>
      <c r="U1" s="87" t="s">
        <v>523</v>
      </c>
      <c r="V1" s="88" t="s">
        <v>524</v>
      </c>
      <c r="W1" s="89" t="s">
        <v>525</v>
      </c>
      <c r="X1" s="90" t="s">
        <v>5</v>
      </c>
      <c r="Y1" s="114" t="s">
        <v>526</v>
      </c>
      <c r="Z1" s="114" t="s">
        <v>527</v>
      </c>
      <c r="AA1" s="114" t="s">
        <v>528</v>
      </c>
      <c r="AB1" s="91" t="s">
        <v>529</v>
      </c>
      <c r="AC1" s="92" t="s">
        <v>530</v>
      </c>
      <c r="AD1" s="117" t="s">
        <v>531</v>
      </c>
      <c r="AE1" s="93" t="s">
        <v>532</v>
      </c>
      <c r="AF1" s="84" t="s">
        <v>533</v>
      </c>
      <c r="AG1" s="94" t="s">
        <v>534</v>
      </c>
      <c r="AH1" s="84" t="s">
        <v>535</v>
      </c>
      <c r="AI1" s="95" t="s">
        <v>536</v>
      </c>
      <c r="AJ1" s="96" t="s">
        <v>537</v>
      </c>
      <c r="AK1" s="95" t="s">
        <v>538</v>
      </c>
      <c r="AL1" s="94" t="s">
        <v>539</v>
      </c>
      <c r="AM1" s="90" t="s">
        <v>540</v>
      </c>
      <c r="AN1" s="95" t="s">
        <v>541</v>
      </c>
      <c r="AO1" s="94" t="s">
        <v>542</v>
      </c>
      <c r="AP1" s="90" t="s">
        <v>606</v>
      </c>
      <c r="AQ1" s="95" t="s">
        <v>607</v>
      </c>
      <c r="AR1" s="94" t="s">
        <v>608</v>
      </c>
      <c r="AS1" s="94" t="s">
        <v>543</v>
      </c>
      <c r="AT1" s="97" t="s">
        <v>544</v>
      </c>
      <c r="AU1" s="97" t="s">
        <v>545</v>
      </c>
      <c r="AV1" s="98" t="s">
        <v>546</v>
      </c>
      <c r="AW1" s="84" t="s">
        <v>548</v>
      </c>
      <c r="AX1" s="99" t="s">
        <v>549</v>
      </c>
      <c r="AY1" s="99" t="s">
        <v>550</v>
      </c>
      <c r="BA1" s="76"/>
      <c r="BB1" s="76"/>
    </row>
    <row r="2" spans="1:54" ht="30">
      <c r="A2" s="100">
        <v>1</v>
      </c>
      <c r="B2" s="101"/>
      <c r="C2" s="101"/>
      <c r="D2" s="101"/>
      <c r="E2" s="128"/>
      <c r="F2" s="128" t="s">
        <v>401</v>
      </c>
      <c r="G2" s="128" t="s">
        <v>627</v>
      </c>
      <c r="H2" s="128" t="s">
        <v>621</v>
      </c>
      <c r="I2" s="128" t="s">
        <v>615</v>
      </c>
      <c r="J2" s="128" t="s">
        <v>639</v>
      </c>
      <c r="K2" s="128" t="s">
        <v>628</v>
      </c>
      <c r="L2" s="129" t="s">
        <v>630</v>
      </c>
      <c r="M2" s="101" t="s">
        <v>629</v>
      </c>
      <c r="N2" s="101"/>
      <c r="O2" s="101"/>
      <c r="P2" s="131" t="s">
        <v>645</v>
      </c>
      <c r="Q2" s="101"/>
      <c r="R2" s="101" t="s">
        <v>554</v>
      </c>
      <c r="S2" s="102">
        <v>151.27000000000001</v>
      </c>
      <c r="T2" s="115">
        <v>8</v>
      </c>
      <c r="U2" s="104">
        <v>18.91</v>
      </c>
      <c r="V2" s="105">
        <v>18.91</v>
      </c>
      <c r="W2" s="82"/>
      <c r="X2" s="101" t="s">
        <v>108</v>
      </c>
      <c r="Y2" s="115"/>
      <c r="Z2" s="115"/>
      <c r="AA2" s="115"/>
      <c r="AB2" s="103">
        <v>2</v>
      </c>
      <c r="AC2" s="83">
        <v>6</v>
      </c>
      <c r="AD2" s="118" t="str">
        <f>IF(Y2="","",Y2*Z2*AA2/1000000)</f>
        <v/>
      </c>
      <c r="AE2" s="106"/>
      <c r="AF2" s="101"/>
      <c r="AG2" s="107" t="str">
        <f>IF(ISERROR(AF2/AE2),"",AF2/AE2)</f>
        <v/>
      </c>
      <c r="AH2" s="101"/>
      <c r="AI2" s="108">
        <v>0.05</v>
      </c>
      <c r="AJ2" s="107">
        <f>IF(ISERROR(V2*AI2),"",V2*AI2)</f>
        <v>0.95</v>
      </c>
      <c r="AK2" s="108">
        <v>0</v>
      </c>
      <c r="AL2" s="107">
        <f t="shared" ref="AL2:AL15" si="0">IF(ISERROR(AV2*AK2),"",AV2*AK2)</f>
        <v>0</v>
      </c>
      <c r="AM2" s="101"/>
      <c r="AN2" s="108"/>
      <c r="AO2" s="107">
        <f>IF(ISERROR(AV2*AN2),"",AV2*AN2)</f>
        <v>0</v>
      </c>
      <c r="AP2" s="101"/>
      <c r="AQ2" s="108"/>
      <c r="AR2" s="107">
        <f>IF(ISERROR(AV2*AQ2),"",AV2*AQ2)</f>
        <v>0</v>
      </c>
      <c r="AS2" s="107">
        <f>IF(ISERROR(AL2+AO2+AR2),"",AL2+AO2+AR2)</f>
        <v>0</v>
      </c>
      <c r="AT2" s="107">
        <f t="shared" ref="AT2:AT15" si="1">IF(ISERROR(V2+AS2),"",V2+AS2)</f>
        <v>18.91</v>
      </c>
      <c r="AU2" s="109">
        <f>IF(ISERROR((AV2-AT2)/AV2),"",(AV2-AT2)/AV2)</f>
        <v>0.1</v>
      </c>
      <c r="AV2" s="82">
        <v>21.01</v>
      </c>
      <c r="AW2" s="83">
        <v>384</v>
      </c>
      <c r="AX2" s="107">
        <f t="shared" ref="AX2:AX15" si="2">IF(ISERROR(AT2*AW2),"",AT2*AW2)</f>
        <v>7261.44</v>
      </c>
      <c r="AY2" s="107">
        <f t="shared" ref="AY2:AY15" si="3">IF(ISERROR(AV2*AW2),"",AV2*AW2)</f>
        <v>8067.84</v>
      </c>
      <c r="BA2" s="113"/>
      <c r="BB2" s="76"/>
    </row>
    <row r="3" spans="1:54" ht="30">
      <c r="A3" s="100">
        <v>2</v>
      </c>
      <c r="B3" s="101"/>
      <c r="C3" s="101"/>
      <c r="D3" s="101"/>
      <c r="E3" s="128"/>
      <c r="F3" s="128" t="s">
        <v>401</v>
      </c>
      <c r="G3" s="128" t="s">
        <v>627</v>
      </c>
      <c r="H3" s="128" t="s">
        <v>621</v>
      </c>
      <c r="I3" s="128" t="s">
        <v>615</v>
      </c>
      <c r="J3" s="128" t="s">
        <v>639</v>
      </c>
      <c r="K3" s="128" t="s">
        <v>628</v>
      </c>
      <c r="L3" s="130" t="s">
        <v>631</v>
      </c>
      <c r="M3" s="101" t="s">
        <v>629</v>
      </c>
      <c r="N3" s="101"/>
      <c r="O3" s="101"/>
      <c r="P3" s="131" t="s">
        <v>646</v>
      </c>
      <c r="Q3" s="101"/>
      <c r="R3" s="101" t="s">
        <v>554</v>
      </c>
      <c r="S3" s="102">
        <v>165.38</v>
      </c>
      <c r="T3" s="115">
        <v>8</v>
      </c>
      <c r="U3" s="104">
        <v>20.67</v>
      </c>
      <c r="V3" s="105">
        <v>20.67</v>
      </c>
      <c r="W3" s="82"/>
      <c r="X3" s="101" t="s">
        <v>108</v>
      </c>
      <c r="Y3" s="115"/>
      <c r="Z3" s="115"/>
      <c r="AA3" s="115"/>
      <c r="AB3" s="103">
        <v>2</v>
      </c>
      <c r="AC3" s="83">
        <v>6</v>
      </c>
      <c r="AD3" s="118" t="str">
        <f t="shared" ref="AD3:AD15" si="4">IF(Y3="","",Y3*Z3*AA3/1000000)</f>
        <v/>
      </c>
      <c r="AE3" s="106"/>
      <c r="AF3" s="101"/>
      <c r="AG3" s="107" t="str">
        <f t="shared" ref="AG3:AG15" si="5">IF(ISERROR(AF3/AE3),"",AF3/AE3)</f>
        <v/>
      </c>
      <c r="AH3" s="101"/>
      <c r="AI3" s="108">
        <v>0.05</v>
      </c>
      <c r="AJ3" s="107">
        <f>IF(ISERROR(V3*AI3),"",V3*AI3)</f>
        <v>1.03</v>
      </c>
      <c r="AK3" s="108">
        <v>0</v>
      </c>
      <c r="AL3" s="107">
        <f t="shared" si="0"/>
        <v>0</v>
      </c>
      <c r="AM3" s="101"/>
      <c r="AN3" s="108"/>
      <c r="AO3" s="107">
        <f t="shared" ref="AO3:AO15" si="6">IF(ISERROR(AV3*AN3),"",AV3*AN3)</f>
        <v>0</v>
      </c>
      <c r="AP3" s="101"/>
      <c r="AQ3" s="108"/>
      <c r="AR3" s="107">
        <f t="shared" ref="AR3:AR15" si="7">IF(ISERROR(AV3*AQ3),"",AV3*AQ3)</f>
        <v>0</v>
      </c>
      <c r="AS3" s="107">
        <f t="shared" ref="AS3:AS15" si="8">IF(ISERROR(AL3+AO3+AR3),"",AL3+AO3+AR3)</f>
        <v>0</v>
      </c>
      <c r="AT3" s="107">
        <f t="shared" si="1"/>
        <v>20.67</v>
      </c>
      <c r="AU3" s="109">
        <f t="shared" ref="AU3:AU15" si="9">IF(ISERROR((AV3-AT3)/AV3),"",(AV3-AT3)/AV3)</f>
        <v>0.10009999999999999</v>
      </c>
      <c r="AV3" s="82">
        <v>22.97</v>
      </c>
      <c r="AW3" s="83">
        <v>408</v>
      </c>
      <c r="AX3" s="107">
        <f t="shared" si="2"/>
        <v>8433.36</v>
      </c>
      <c r="AY3" s="107">
        <f t="shared" si="3"/>
        <v>9371.76</v>
      </c>
      <c r="BA3" s="113"/>
      <c r="BB3" s="76"/>
    </row>
    <row r="4" spans="1:54" ht="30">
      <c r="A4" s="100">
        <v>3</v>
      </c>
      <c r="B4" s="101"/>
      <c r="C4" s="101"/>
      <c r="D4" s="101"/>
      <c r="E4" s="128"/>
      <c r="F4" s="128" t="s">
        <v>401</v>
      </c>
      <c r="G4" s="128" t="s">
        <v>627</v>
      </c>
      <c r="H4" s="128" t="s">
        <v>621</v>
      </c>
      <c r="I4" s="128" t="s">
        <v>615</v>
      </c>
      <c r="J4" s="128" t="s">
        <v>639</v>
      </c>
      <c r="K4" s="128" t="s">
        <v>628</v>
      </c>
      <c r="L4" s="130" t="s">
        <v>632</v>
      </c>
      <c r="M4" s="101" t="s">
        <v>629</v>
      </c>
      <c r="N4" s="101"/>
      <c r="O4" s="101"/>
      <c r="P4" s="131" t="s">
        <v>647</v>
      </c>
      <c r="Q4" s="101"/>
      <c r="R4" s="101" t="s">
        <v>554</v>
      </c>
      <c r="S4" s="102">
        <v>175.46</v>
      </c>
      <c r="T4" s="115">
        <v>8</v>
      </c>
      <c r="U4" s="104">
        <v>21.93</v>
      </c>
      <c r="V4" s="105">
        <v>21.93</v>
      </c>
      <c r="W4" s="82"/>
      <c r="X4" s="101" t="s">
        <v>108</v>
      </c>
      <c r="Y4" s="115"/>
      <c r="Z4" s="115"/>
      <c r="AA4" s="115"/>
      <c r="AB4" s="103">
        <v>2</v>
      </c>
      <c r="AC4" s="83">
        <v>6</v>
      </c>
      <c r="AD4" s="118" t="str">
        <f t="shared" si="4"/>
        <v/>
      </c>
      <c r="AE4" s="106"/>
      <c r="AF4" s="101"/>
      <c r="AG4" s="107" t="str">
        <f t="shared" si="5"/>
        <v/>
      </c>
      <c r="AH4" s="101"/>
      <c r="AI4" s="108">
        <v>0.05</v>
      </c>
      <c r="AJ4" s="107">
        <f t="shared" ref="AJ4:AJ15" si="10">IF(ISERROR(V4*AI4),"",V4*AI4)</f>
        <v>1.1000000000000001</v>
      </c>
      <c r="AK4" s="108">
        <v>0</v>
      </c>
      <c r="AL4" s="107">
        <f t="shared" si="0"/>
        <v>0</v>
      </c>
      <c r="AM4" s="101"/>
      <c r="AN4" s="108"/>
      <c r="AO4" s="107">
        <f t="shared" si="6"/>
        <v>0</v>
      </c>
      <c r="AP4" s="101"/>
      <c r="AQ4" s="108"/>
      <c r="AR4" s="107">
        <f t="shared" si="7"/>
        <v>0</v>
      </c>
      <c r="AS4" s="107">
        <f t="shared" si="8"/>
        <v>0</v>
      </c>
      <c r="AT4" s="107">
        <f t="shared" si="1"/>
        <v>21.93</v>
      </c>
      <c r="AU4" s="109">
        <f t="shared" si="9"/>
        <v>0.10009999999999999</v>
      </c>
      <c r="AV4" s="82">
        <v>24.37</v>
      </c>
      <c r="AW4" s="83">
        <v>120</v>
      </c>
      <c r="AX4" s="107">
        <f t="shared" si="2"/>
        <v>2631.6</v>
      </c>
      <c r="AY4" s="107">
        <f t="shared" si="3"/>
        <v>2924.4</v>
      </c>
      <c r="BA4" s="113"/>
      <c r="BB4" s="76"/>
    </row>
    <row r="5" spans="1:54" ht="30">
      <c r="A5" s="100">
        <v>4</v>
      </c>
      <c r="B5" s="101"/>
      <c r="C5" s="101"/>
      <c r="D5" s="101"/>
      <c r="E5" s="128"/>
      <c r="F5" s="128" t="s">
        <v>401</v>
      </c>
      <c r="G5" s="128" t="s">
        <v>627</v>
      </c>
      <c r="H5" s="128" t="s">
        <v>622</v>
      </c>
      <c r="I5" s="128" t="s">
        <v>615</v>
      </c>
      <c r="J5" s="128" t="s">
        <v>640</v>
      </c>
      <c r="K5" s="128" t="s">
        <v>628</v>
      </c>
      <c r="L5" s="130" t="s">
        <v>633</v>
      </c>
      <c r="M5" s="101" t="s">
        <v>629</v>
      </c>
      <c r="N5" s="101"/>
      <c r="O5" s="101"/>
      <c r="P5" s="131" t="s">
        <v>648</v>
      </c>
      <c r="Q5" s="101"/>
      <c r="R5" s="101" t="s">
        <v>554</v>
      </c>
      <c r="S5" s="102">
        <v>197.28</v>
      </c>
      <c r="T5" s="115">
        <v>8</v>
      </c>
      <c r="U5" s="104">
        <v>24.66</v>
      </c>
      <c r="V5" s="105">
        <v>24.66</v>
      </c>
      <c r="W5" s="82"/>
      <c r="X5" s="101" t="s">
        <v>108</v>
      </c>
      <c r="Y5" s="115"/>
      <c r="Z5" s="115"/>
      <c r="AA5" s="115"/>
      <c r="AB5" s="103">
        <v>2</v>
      </c>
      <c r="AC5" s="83">
        <v>6</v>
      </c>
      <c r="AD5" s="118" t="str">
        <f t="shared" si="4"/>
        <v/>
      </c>
      <c r="AE5" s="106"/>
      <c r="AF5" s="101"/>
      <c r="AG5" s="107" t="str">
        <f t="shared" si="5"/>
        <v/>
      </c>
      <c r="AH5" s="101"/>
      <c r="AI5" s="108">
        <v>0.05</v>
      </c>
      <c r="AJ5" s="107">
        <f t="shared" si="10"/>
        <v>1.23</v>
      </c>
      <c r="AK5" s="108">
        <v>0</v>
      </c>
      <c r="AL5" s="107">
        <f t="shared" si="0"/>
        <v>0</v>
      </c>
      <c r="AM5" s="101"/>
      <c r="AN5" s="108"/>
      <c r="AO5" s="107">
        <f t="shared" si="6"/>
        <v>0</v>
      </c>
      <c r="AP5" s="101"/>
      <c r="AQ5" s="108"/>
      <c r="AR5" s="107">
        <f t="shared" si="7"/>
        <v>0</v>
      </c>
      <c r="AS5" s="107">
        <f t="shared" si="8"/>
        <v>0</v>
      </c>
      <c r="AT5" s="107">
        <f t="shared" si="1"/>
        <v>24.66</v>
      </c>
      <c r="AU5" s="109">
        <f t="shared" si="9"/>
        <v>0.1</v>
      </c>
      <c r="AV5" s="82">
        <v>27.4</v>
      </c>
      <c r="AW5" s="83">
        <v>48</v>
      </c>
      <c r="AX5" s="107">
        <f t="shared" si="2"/>
        <v>1183.68</v>
      </c>
      <c r="AY5" s="107">
        <f t="shared" si="3"/>
        <v>1315.2</v>
      </c>
      <c r="BA5" s="113"/>
      <c r="BB5" s="76"/>
    </row>
    <row r="6" spans="1:54" ht="30">
      <c r="A6" s="100">
        <v>5</v>
      </c>
      <c r="B6" s="101"/>
      <c r="C6" s="101"/>
      <c r="D6" s="101"/>
      <c r="E6" s="128"/>
      <c r="F6" s="128" t="s">
        <v>401</v>
      </c>
      <c r="G6" s="128" t="s">
        <v>627</v>
      </c>
      <c r="H6" s="128" t="s">
        <v>622</v>
      </c>
      <c r="I6" s="128" t="s">
        <v>615</v>
      </c>
      <c r="J6" s="128" t="s">
        <v>640</v>
      </c>
      <c r="K6" s="128" t="s">
        <v>628</v>
      </c>
      <c r="L6" s="130" t="s">
        <v>634</v>
      </c>
      <c r="M6" s="101" t="s">
        <v>629</v>
      </c>
      <c r="N6" s="101"/>
      <c r="O6" s="101"/>
      <c r="P6" s="131" t="s">
        <v>649</v>
      </c>
      <c r="Q6" s="101"/>
      <c r="R6" s="101" t="s">
        <v>554</v>
      </c>
      <c r="S6" s="102">
        <v>211.39</v>
      </c>
      <c r="T6" s="115">
        <v>8</v>
      </c>
      <c r="U6" s="104">
        <v>26.42</v>
      </c>
      <c r="V6" s="105">
        <v>26.42</v>
      </c>
      <c r="W6" s="82"/>
      <c r="X6" s="101" t="s">
        <v>108</v>
      </c>
      <c r="Y6" s="115"/>
      <c r="Z6" s="115"/>
      <c r="AA6" s="115"/>
      <c r="AB6" s="103">
        <v>2</v>
      </c>
      <c r="AC6" s="83">
        <v>6</v>
      </c>
      <c r="AD6" s="118" t="str">
        <f t="shared" si="4"/>
        <v/>
      </c>
      <c r="AE6" s="106"/>
      <c r="AF6" s="101"/>
      <c r="AG6" s="107" t="str">
        <f t="shared" si="5"/>
        <v/>
      </c>
      <c r="AH6" s="101"/>
      <c r="AI6" s="108">
        <v>0.05</v>
      </c>
      <c r="AJ6" s="107">
        <f t="shared" si="10"/>
        <v>1.32</v>
      </c>
      <c r="AK6" s="108">
        <v>0</v>
      </c>
      <c r="AL6" s="107">
        <f t="shared" si="0"/>
        <v>0</v>
      </c>
      <c r="AM6" s="101"/>
      <c r="AN6" s="108"/>
      <c r="AO6" s="107">
        <f t="shared" si="6"/>
        <v>0</v>
      </c>
      <c r="AP6" s="101"/>
      <c r="AQ6" s="108"/>
      <c r="AR6" s="107">
        <f t="shared" si="7"/>
        <v>0</v>
      </c>
      <c r="AS6" s="107">
        <f t="shared" si="8"/>
        <v>0</v>
      </c>
      <c r="AT6" s="107">
        <f t="shared" si="1"/>
        <v>26.42</v>
      </c>
      <c r="AU6" s="109">
        <f t="shared" si="9"/>
        <v>0.10009999999999999</v>
      </c>
      <c r="AV6" s="82">
        <v>29.36</v>
      </c>
      <c r="AW6" s="83">
        <v>156</v>
      </c>
      <c r="AX6" s="107">
        <f t="shared" si="2"/>
        <v>4121.5200000000004</v>
      </c>
      <c r="AY6" s="107">
        <f t="shared" si="3"/>
        <v>4580.16</v>
      </c>
      <c r="BA6" s="113"/>
      <c r="BB6" s="76"/>
    </row>
    <row r="7" spans="1:54" ht="30">
      <c r="A7" s="100">
        <v>6</v>
      </c>
      <c r="B7" s="101"/>
      <c r="C7" s="101"/>
      <c r="D7" s="101"/>
      <c r="E7" s="128"/>
      <c r="F7" s="128" t="s">
        <v>401</v>
      </c>
      <c r="G7" s="128" t="s">
        <v>627</v>
      </c>
      <c r="H7" s="128" t="s">
        <v>622</v>
      </c>
      <c r="I7" s="128" t="s">
        <v>615</v>
      </c>
      <c r="J7" s="128" t="s">
        <v>640</v>
      </c>
      <c r="K7" s="128" t="s">
        <v>628</v>
      </c>
      <c r="L7" s="130" t="s">
        <v>635</v>
      </c>
      <c r="M7" s="101" t="s">
        <v>629</v>
      </c>
      <c r="N7" s="101"/>
      <c r="O7" s="101"/>
      <c r="P7" s="131" t="s">
        <v>650</v>
      </c>
      <c r="Q7" s="101"/>
      <c r="R7" s="101" t="s">
        <v>554</v>
      </c>
      <c r="S7" s="102">
        <v>221.47</v>
      </c>
      <c r="T7" s="115">
        <v>8</v>
      </c>
      <c r="U7" s="104">
        <v>27.68</v>
      </c>
      <c r="V7" s="105">
        <v>27.68</v>
      </c>
      <c r="W7" s="82"/>
      <c r="X7" s="101" t="s">
        <v>108</v>
      </c>
      <c r="Y7" s="115"/>
      <c r="Z7" s="115"/>
      <c r="AA7" s="115"/>
      <c r="AB7" s="103">
        <v>2</v>
      </c>
      <c r="AC7" s="83">
        <v>6</v>
      </c>
      <c r="AD7" s="118" t="str">
        <f t="shared" si="4"/>
        <v/>
      </c>
      <c r="AE7" s="106"/>
      <c r="AF7" s="101"/>
      <c r="AG7" s="107" t="str">
        <f t="shared" si="5"/>
        <v/>
      </c>
      <c r="AH7" s="101"/>
      <c r="AI7" s="108">
        <v>0.05</v>
      </c>
      <c r="AJ7" s="107">
        <f t="shared" si="10"/>
        <v>1.38</v>
      </c>
      <c r="AK7" s="108">
        <v>0</v>
      </c>
      <c r="AL7" s="107">
        <f t="shared" si="0"/>
        <v>0</v>
      </c>
      <c r="AM7" s="101"/>
      <c r="AN7" s="108"/>
      <c r="AO7" s="107">
        <f t="shared" si="6"/>
        <v>0</v>
      </c>
      <c r="AP7" s="101"/>
      <c r="AQ7" s="108"/>
      <c r="AR7" s="107">
        <f t="shared" si="7"/>
        <v>0</v>
      </c>
      <c r="AS7" s="107">
        <f t="shared" si="8"/>
        <v>0</v>
      </c>
      <c r="AT7" s="107">
        <f t="shared" si="1"/>
        <v>27.68</v>
      </c>
      <c r="AU7" s="109">
        <f t="shared" si="9"/>
        <v>0.10009999999999999</v>
      </c>
      <c r="AV7" s="82">
        <v>30.76</v>
      </c>
      <c r="AW7" s="83">
        <v>60</v>
      </c>
      <c r="AX7" s="107">
        <f t="shared" si="2"/>
        <v>1660.8</v>
      </c>
      <c r="AY7" s="107">
        <f t="shared" si="3"/>
        <v>1845.6</v>
      </c>
      <c r="BA7" s="113"/>
      <c r="BB7" s="76"/>
    </row>
    <row r="8" spans="1:54" ht="30">
      <c r="A8" s="100">
        <v>7</v>
      </c>
      <c r="B8" s="101"/>
      <c r="C8" s="101"/>
      <c r="D8" s="101"/>
      <c r="E8" s="128"/>
      <c r="F8" s="128" t="s">
        <v>401</v>
      </c>
      <c r="G8" s="128" t="s">
        <v>627</v>
      </c>
      <c r="H8" s="128" t="s">
        <v>623</v>
      </c>
      <c r="I8" s="128" t="s">
        <v>616</v>
      </c>
      <c r="J8" s="128" t="s">
        <v>641</v>
      </c>
      <c r="K8" s="128" t="s">
        <v>628</v>
      </c>
      <c r="L8" s="129" t="s">
        <v>636</v>
      </c>
      <c r="M8" s="101" t="s">
        <v>629</v>
      </c>
      <c r="N8" s="101"/>
      <c r="O8" s="101"/>
      <c r="P8" s="131" t="s">
        <v>651</v>
      </c>
      <c r="Q8" s="101"/>
      <c r="R8" s="101" t="s">
        <v>554</v>
      </c>
      <c r="S8" s="102">
        <v>480.24</v>
      </c>
      <c r="T8" s="115">
        <v>8</v>
      </c>
      <c r="U8" s="104">
        <v>60.03</v>
      </c>
      <c r="V8" s="105">
        <v>60.03</v>
      </c>
      <c r="W8" s="82"/>
      <c r="X8" s="101" t="s">
        <v>108</v>
      </c>
      <c r="Y8" s="115"/>
      <c r="Z8" s="115"/>
      <c r="AA8" s="115"/>
      <c r="AB8" s="103">
        <v>2</v>
      </c>
      <c r="AC8" s="83">
        <v>2</v>
      </c>
      <c r="AD8" s="118" t="str">
        <f t="shared" si="4"/>
        <v/>
      </c>
      <c r="AE8" s="106"/>
      <c r="AF8" s="101"/>
      <c r="AG8" s="107" t="str">
        <f t="shared" si="5"/>
        <v/>
      </c>
      <c r="AH8" s="101"/>
      <c r="AI8" s="108">
        <v>0.05</v>
      </c>
      <c r="AJ8" s="107">
        <f t="shared" si="10"/>
        <v>3</v>
      </c>
      <c r="AK8" s="108">
        <v>0</v>
      </c>
      <c r="AL8" s="107">
        <f t="shared" si="0"/>
        <v>0</v>
      </c>
      <c r="AM8" s="101"/>
      <c r="AN8" s="108"/>
      <c r="AO8" s="107">
        <f t="shared" si="6"/>
        <v>0</v>
      </c>
      <c r="AP8" s="101"/>
      <c r="AQ8" s="108"/>
      <c r="AR8" s="107">
        <f t="shared" si="7"/>
        <v>0</v>
      </c>
      <c r="AS8" s="107">
        <f t="shared" si="8"/>
        <v>0</v>
      </c>
      <c r="AT8" s="107">
        <f t="shared" si="1"/>
        <v>60.03</v>
      </c>
      <c r="AU8" s="109">
        <f t="shared" si="9"/>
        <v>0.1</v>
      </c>
      <c r="AV8" s="82">
        <v>66.7</v>
      </c>
      <c r="AW8" s="83">
        <v>46</v>
      </c>
      <c r="AX8" s="107">
        <f t="shared" si="2"/>
        <v>2761.38</v>
      </c>
      <c r="AY8" s="107">
        <f t="shared" si="3"/>
        <v>3068.2</v>
      </c>
      <c r="BA8" s="113"/>
      <c r="BB8" s="76"/>
    </row>
    <row r="9" spans="1:54" ht="30">
      <c r="A9" s="100">
        <v>8</v>
      </c>
      <c r="B9" s="101"/>
      <c r="C9" s="101"/>
      <c r="D9" s="101"/>
      <c r="E9" s="128"/>
      <c r="F9" s="128" t="s">
        <v>401</v>
      </c>
      <c r="G9" s="128" t="s">
        <v>627</v>
      </c>
      <c r="H9" s="128" t="s">
        <v>623</v>
      </c>
      <c r="I9" s="128" t="s">
        <v>616</v>
      </c>
      <c r="J9" s="128" t="s">
        <v>641</v>
      </c>
      <c r="K9" s="128" t="s">
        <v>628</v>
      </c>
      <c r="L9" s="130" t="s">
        <v>637</v>
      </c>
      <c r="M9" s="101" t="s">
        <v>629</v>
      </c>
      <c r="N9" s="101"/>
      <c r="O9" s="101"/>
      <c r="P9" s="131" t="s">
        <v>652</v>
      </c>
      <c r="Q9" s="101"/>
      <c r="R9" s="101" t="s">
        <v>554</v>
      </c>
      <c r="S9" s="102">
        <v>500.18</v>
      </c>
      <c r="T9" s="115">
        <v>8</v>
      </c>
      <c r="U9" s="104">
        <v>62.52</v>
      </c>
      <c r="V9" s="105">
        <v>62.52</v>
      </c>
      <c r="W9" s="82"/>
      <c r="X9" s="101" t="s">
        <v>108</v>
      </c>
      <c r="Y9" s="115"/>
      <c r="Z9" s="115"/>
      <c r="AA9" s="115"/>
      <c r="AB9" s="103">
        <v>2</v>
      </c>
      <c r="AC9" s="83">
        <v>2</v>
      </c>
      <c r="AD9" s="118" t="str">
        <f t="shared" si="4"/>
        <v/>
      </c>
      <c r="AE9" s="106"/>
      <c r="AF9" s="101"/>
      <c r="AG9" s="107" t="str">
        <f t="shared" si="5"/>
        <v/>
      </c>
      <c r="AH9" s="101"/>
      <c r="AI9" s="108">
        <v>0.05</v>
      </c>
      <c r="AJ9" s="107">
        <f t="shared" si="10"/>
        <v>3.13</v>
      </c>
      <c r="AK9" s="108">
        <v>0</v>
      </c>
      <c r="AL9" s="107">
        <f t="shared" si="0"/>
        <v>0</v>
      </c>
      <c r="AM9" s="101"/>
      <c r="AN9" s="108"/>
      <c r="AO9" s="107">
        <f t="shared" si="6"/>
        <v>0</v>
      </c>
      <c r="AP9" s="101"/>
      <c r="AQ9" s="108"/>
      <c r="AR9" s="107">
        <f t="shared" si="7"/>
        <v>0</v>
      </c>
      <c r="AS9" s="107">
        <f t="shared" si="8"/>
        <v>0</v>
      </c>
      <c r="AT9" s="107">
        <f t="shared" si="1"/>
        <v>62.52</v>
      </c>
      <c r="AU9" s="109">
        <f t="shared" si="9"/>
        <v>0.1</v>
      </c>
      <c r="AV9" s="82">
        <v>69.47</v>
      </c>
      <c r="AW9" s="83">
        <v>208</v>
      </c>
      <c r="AX9" s="107">
        <f t="shared" si="2"/>
        <v>13004.16</v>
      </c>
      <c r="AY9" s="107">
        <f t="shared" si="3"/>
        <v>14449.76</v>
      </c>
      <c r="BA9" s="113"/>
      <c r="BB9" s="76"/>
    </row>
    <row r="10" spans="1:54" ht="30">
      <c r="A10" s="100">
        <v>9</v>
      </c>
      <c r="B10" s="101"/>
      <c r="C10" s="101"/>
      <c r="D10" s="101"/>
      <c r="E10" s="128"/>
      <c r="F10" s="128" t="s">
        <v>401</v>
      </c>
      <c r="G10" s="128" t="s">
        <v>627</v>
      </c>
      <c r="H10" s="128" t="s">
        <v>623</v>
      </c>
      <c r="I10" s="128" t="s">
        <v>616</v>
      </c>
      <c r="J10" s="128" t="s">
        <v>641</v>
      </c>
      <c r="K10" s="128" t="s">
        <v>628</v>
      </c>
      <c r="L10" s="130" t="s">
        <v>638</v>
      </c>
      <c r="M10" s="101" t="s">
        <v>629</v>
      </c>
      <c r="N10" s="101"/>
      <c r="O10" s="101"/>
      <c r="P10" s="131" t="s">
        <v>653</v>
      </c>
      <c r="Q10" s="101"/>
      <c r="R10" s="101" t="s">
        <v>554</v>
      </c>
      <c r="S10" s="102">
        <v>518.26</v>
      </c>
      <c r="T10" s="115">
        <v>8</v>
      </c>
      <c r="U10" s="104">
        <v>64.78</v>
      </c>
      <c r="V10" s="105">
        <v>64.78</v>
      </c>
      <c r="W10" s="82"/>
      <c r="X10" s="101" t="s">
        <v>108</v>
      </c>
      <c r="Y10" s="115"/>
      <c r="Z10" s="115"/>
      <c r="AA10" s="115"/>
      <c r="AB10" s="103">
        <v>2</v>
      </c>
      <c r="AC10" s="83">
        <v>2</v>
      </c>
      <c r="AD10" s="118" t="str">
        <f t="shared" si="4"/>
        <v/>
      </c>
      <c r="AE10" s="106"/>
      <c r="AF10" s="101"/>
      <c r="AG10" s="107" t="str">
        <f t="shared" si="5"/>
        <v/>
      </c>
      <c r="AH10" s="101"/>
      <c r="AI10" s="108">
        <v>0.05</v>
      </c>
      <c r="AJ10" s="107">
        <f t="shared" si="10"/>
        <v>3.24</v>
      </c>
      <c r="AK10" s="108">
        <v>0</v>
      </c>
      <c r="AL10" s="107">
        <f t="shared" si="0"/>
        <v>0</v>
      </c>
      <c r="AM10" s="101"/>
      <c r="AN10" s="108"/>
      <c r="AO10" s="107">
        <f t="shared" si="6"/>
        <v>0</v>
      </c>
      <c r="AP10" s="101"/>
      <c r="AQ10" s="108"/>
      <c r="AR10" s="107">
        <f t="shared" si="7"/>
        <v>0</v>
      </c>
      <c r="AS10" s="107">
        <f t="shared" si="8"/>
        <v>0</v>
      </c>
      <c r="AT10" s="107">
        <f t="shared" si="1"/>
        <v>64.78</v>
      </c>
      <c r="AU10" s="109">
        <f t="shared" si="9"/>
        <v>0.1</v>
      </c>
      <c r="AV10" s="82">
        <v>71.98</v>
      </c>
      <c r="AW10" s="83">
        <v>110</v>
      </c>
      <c r="AX10" s="107">
        <f t="shared" si="2"/>
        <v>7125.8</v>
      </c>
      <c r="AY10" s="107">
        <f t="shared" si="3"/>
        <v>7917.8</v>
      </c>
      <c r="BA10" s="113"/>
      <c r="BB10" s="76"/>
    </row>
    <row r="11" spans="1:54" ht="30">
      <c r="A11" s="100">
        <v>10</v>
      </c>
      <c r="B11" s="101"/>
      <c r="C11" s="101"/>
      <c r="D11" s="101"/>
      <c r="E11" s="128"/>
      <c r="F11" s="128" t="s">
        <v>575</v>
      </c>
      <c r="G11" s="128" t="s">
        <v>627</v>
      </c>
      <c r="H11" s="128" t="s">
        <v>624</v>
      </c>
      <c r="I11" s="128" t="s">
        <v>616</v>
      </c>
      <c r="J11" s="128" t="s">
        <v>642</v>
      </c>
      <c r="K11" s="128" t="s">
        <v>628</v>
      </c>
      <c r="L11" s="130" t="s">
        <v>630</v>
      </c>
      <c r="M11" s="101" t="s">
        <v>629</v>
      </c>
      <c r="N11" s="101"/>
      <c r="O11" s="101"/>
      <c r="P11" s="131" t="s">
        <v>654</v>
      </c>
      <c r="Q11" s="101"/>
      <c r="R11" s="101" t="s">
        <v>554</v>
      </c>
      <c r="S11" s="102">
        <v>224.5</v>
      </c>
      <c r="T11" s="115">
        <v>8</v>
      </c>
      <c r="U11" s="104">
        <v>28.06</v>
      </c>
      <c r="V11" s="105">
        <v>28.06</v>
      </c>
      <c r="W11" s="82"/>
      <c r="X11" s="101" t="s">
        <v>108</v>
      </c>
      <c r="Y11" s="115"/>
      <c r="Z11" s="115"/>
      <c r="AA11" s="115"/>
      <c r="AB11" s="103">
        <v>2</v>
      </c>
      <c r="AC11" s="83">
        <v>1</v>
      </c>
      <c r="AD11" s="118" t="str">
        <f t="shared" si="4"/>
        <v/>
      </c>
      <c r="AE11" s="106"/>
      <c r="AF11" s="101"/>
      <c r="AG11" s="107" t="str">
        <f t="shared" si="5"/>
        <v/>
      </c>
      <c r="AH11" s="101"/>
      <c r="AI11" s="108">
        <v>0.05</v>
      </c>
      <c r="AJ11" s="107">
        <f t="shared" si="10"/>
        <v>1.4</v>
      </c>
      <c r="AK11" s="108">
        <v>0</v>
      </c>
      <c r="AL11" s="107">
        <f t="shared" si="0"/>
        <v>0</v>
      </c>
      <c r="AM11" s="101"/>
      <c r="AN11" s="108"/>
      <c r="AO11" s="107">
        <f t="shared" si="6"/>
        <v>0</v>
      </c>
      <c r="AP11" s="101"/>
      <c r="AQ11" s="108"/>
      <c r="AR11" s="107">
        <f t="shared" si="7"/>
        <v>0</v>
      </c>
      <c r="AS11" s="107">
        <f t="shared" si="8"/>
        <v>0</v>
      </c>
      <c r="AT11" s="107">
        <f t="shared" si="1"/>
        <v>28.06</v>
      </c>
      <c r="AU11" s="109">
        <f t="shared" si="9"/>
        <v>0.10009999999999999</v>
      </c>
      <c r="AV11" s="82">
        <v>31.18</v>
      </c>
      <c r="AW11" s="83">
        <v>317</v>
      </c>
      <c r="AX11" s="107">
        <f t="shared" si="2"/>
        <v>8895.02</v>
      </c>
      <c r="AY11" s="107">
        <f t="shared" si="3"/>
        <v>9884.06</v>
      </c>
      <c r="BA11" s="113"/>
      <c r="BB11" s="76"/>
    </row>
    <row r="12" spans="1:54" ht="30">
      <c r="A12" s="100">
        <v>11</v>
      </c>
      <c r="B12" s="101"/>
      <c r="C12" s="101"/>
      <c r="D12" s="101"/>
      <c r="E12" s="128"/>
      <c r="F12" s="128" t="s">
        <v>575</v>
      </c>
      <c r="G12" s="128" t="s">
        <v>627</v>
      </c>
      <c r="H12" s="128" t="s">
        <v>624</v>
      </c>
      <c r="I12" s="128" t="s">
        <v>616</v>
      </c>
      <c r="J12" s="128" t="s">
        <v>642</v>
      </c>
      <c r="K12" s="128" t="s">
        <v>628</v>
      </c>
      <c r="L12" s="130" t="s">
        <v>631</v>
      </c>
      <c r="M12" s="101" t="s">
        <v>629</v>
      </c>
      <c r="N12" s="101"/>
      <c r="O12" s="101"/>
      <c r="P12" s="131" t="s">
        <v>655</v>
      </c>
      <c r="Q12" s="101"/>
      <c r="R12" s="101" t="s">
        <v>554</v>
      </c>
      <c r="S12" s="102">
        <v>234.43</v>
      </c>
      <c r="T12" s="115">
        <v>8</v>
      </c>
      <c r="U12" s="104">
        <v>29.3</v>
      </c>
      <c r="V12" s="105">
        <v>29.3</v>
      </c>
      <c r="W12" s="82"/>
      <c r="X12" s="101" t="s">
        <v>108</v>
      </c>
      <c r="Y12" s="115"/>
      <c r="Z12" s="115"/>
      <c r="AA12" s="115"/>
      <c r="AB12" s="103">
        <v>2</v>
      </c>
      <c r="AC12" s="83">
        <v>1</v>
      </c>
      <c r="AD12" s="118" t="str">
        <f t="shared" si="4"/>
        <v/>
      </c>
      <c r="AE12" s="106"/>
      <c r="AF12" s="101"/>
      <c r="AG12" s="107" t="str">
        <f t="shared" si="5"/>
        <v/>
      </c>
      <c r="AH12" s="101"/>
      <c r="AI12" s="108">
        <v>0.05</v>
      </c>
      <c r="AJ12" s="107">
        <f t="shared" si="10"/>
        <v>1.47</v>
      </c>
      <c r="AK12" s="108">
        <v>0</v>
      </c>
      <c r="AL12" s="107">
        <f t="shared" si="0"/>
        <v>0</v>
      </c>
      <c r="AM12" s="101"/>
      <c r="AN12" s="108"/>
      <c r="AO12" s="107">
        <f t="shared" si="6"/>
        <v>0</v>
      </c>
      <c r="AP12" s="101"/>
      <c r="AQ12" s="108"/>
      <c r="AR12" s="107">
        <f t="shared" si="7"/>
        <v>0</v>
      </c>
      <c r="AS12" s="107">
        <f t="shared" si="8"/>
        <v>0</v>
      </c>
      <c r="AT12" s="107">
        <f t="shared" si="1"/>
        <v>29.3</v>
      </c>
      <c r="AU12" s="109">
        <f t="shared" si="9"/>
        <v>0.10009999999999999</v>
      </c>
      <c r="AV12" s="82">
        <v>32.56</v>
      </c>
      <c r="AW12" s="83">
        <v>592</v>
      </c>
      <c r="AX12" s="107">
        <f t="shared" si="2"/>
        <v>17345.599999999999</v>
      </c>
      <c r="AY12" s="107">
        <f t="shared" si="3"/>
        <v>19275.52</v>
      </c>
      <c r="BA12" s="113"/>
      <c r="BB12" s="76"/>
    </row>
    <row r="13" spans="1:54" ht="30">
      <c r="A13" s="100">
        <v>12</v>
      </c>
      <c r="B13" s="101"/>
      <c r="C13" s="101"/>
      <c r="D13" s="101"/>
      <c r="E13" s="128"/>
      <c r="F13" s="128" t="s">
        <v>575</v>
      </c>
      <c r="G13" s="128" t="s">
        <v>627</v>
      </c>
      <c r="H13" s="128" t="s">
        <v>624</v>
      </c>
      <c r="I13" s="128" t="s">
        <v>616</v>
      </c>
      <c r="J13" s="128" t="s">
        <v>642</v>
      </c>
      <c r="K13" s="128" t="s">
        <v>628</v>
      </c>
      <c r="L13" s="130" t="s">
        <v>632</v>
      </c>
      <c r="M13" s="101" t="s">
        <v>629</v>
      </c>
      <c r="N13" s="101"/>
      <c r="O13" s="101"/>
      <c r="P13" s="131" t="s">
        <v>656</v>
      </c>
      <c r="Q13" s="101"/>
      <c r="R13" s="101" t="s">
        <v>554</v>
      </c>
      <c r="S13" s="102">
        <v>263.58999999999997</v>
      </c>
      <c r="T13" s="115">
        <v>8</v>
      </c>
      <c r="U13" s="104">
        <v>32.950000000000003</v>
      </c>
      <c r="V13" s="105">
        <v>32.950000000000003</v>
      </c>
      <c r="W13" s="82"/>
      <c r="X13" s="101" t="s">
        <v>108</v>
      </c>
      <c r="Y13" s="115"/>
      <c r="Z13" s="115"/>
      <c r="AA13" s="115"/>
      <c r="AB13" s="103">
        <v>2</v>
      </c>
      <c r="AC13" s="83">
        <v>1</v>
      </c>
      <c r="AD13" s="118" t="str">
        <f t="shared" si="4"/>
        <v/>
      </c>
      <c r="AE13" s="106"/>
      <c r="AF13" s="101"/>
      <c r="AG13" s="107" t="str">
        <f t="shared" si="5"/>
        <v/>
      </c>
      <c r="AH13" s="101"/>
      <c r="AI13" s="108">
        <v>0.05</v>
      </c>
      <c r="AJ13" s="107">
        <f t="shared" si="10"/>
        <v>1.65</v>
      </c>
      <c r="AK13" s="108">
        <v>0</v>
      </c>
      <c r="AL13" s="107">
        <f t="shared" si="0"/>
        <v>0</v>
      </c>
      <c r="AM13" s="101"/>
      <c r="AN13" s="108"/>
      <c r="AO13" s="107">
        <f t="shared" si="6"/>
        <v>0</v>
      </c>
      <c r="AP13" s="101"/>
      <c r="AQ13" s="108"/>
      <c r="AR13" s="107">
        <f t="shared" si="7"/>
        <v>0</v>
      </c>
      <c r="AS13" s="107">
        <f t="shared" si="8"/>
        <v>0</v>
      </c>
      <c r="AT13" s="107">
        <f t="shared" si="1"/>
        <v>32.950000000000003</v>
      </c>
      <c r="AU13" s="109">
        <f t="shared" si="9"/>
        <v>0.1</v>
      </c>
      <c r="AV13" s="82">
        <v>36.61</v>
      </c>
      <c r="AW13" s="83">
        <v>230</v>
      </c>
      <c r="AX13" s="107">
        <f t="shared" si="2"/>
        <v>7578.5</v>
      </c>
      <c r="AY13" s="107">
        <f t="shared" si="3"/>
        <v>8420.2999999999993</v>
      </c>
      <c r="BA13" s="113"/>
      <c r="BB13" s="76"/>
    </row>
    <row r="14" spans="1:54" ht="30">
      <c r="A14" s="100">
        <v>13</v>
      </c>
      <c r="B14" s="101"/>
      <c r="C14" s="101"/>
      <c r="D14" s="101"/>
      <c r="E14" s="128"/>
      <c r="F14" s="128" t="s">
        <v>575</v>
      </c>
      <c r="G14" s="128" t="s">
        <v>627</v>
      </c>
      <c r="H14" s="128" t="s">
        <v>625</v>
      </c>
      <c r="I14" s="128" t="s">
        <v>617</v>
      </c>
      <c r="J14" s="128" t="s">
        <v>643</v>
      </c>
      <c r="K14" s="128" t="s">
        <v>628</v>
      </c>
      <c r="L14" s="129" t="s">
        <v>633</v>
      </c>
      <c r="M14" s="101" t="s">
        <v>629</v>
      </c>
      <c r="N14" s="101"/>
      <c r="O14" s="101"/>
      <c r="P14" s="131" t="s">
        <v>657</v>
      </c>
      <c r="Q14" s="101"/>
      <c r="R14" s="101" t="s">
        <v>554</v>
      </c>
      <c r="S14" s="102">
        <v>270.5</v>
      </c>
      <c r="T14" s="115">
        <v>8</v>
      </c>
      <c r="U14" s="104">
        <v>33.81</v>
      </c>
      <c r="V14" s="105">
        <v>33.81</v>
      </c>
      <c r="W14" s="82"/>
      <c r="X14" s="101" t="s">
        <v>108</v>
      </c>
      <c r="Y14" s="115"/>
      <c r="Z14" s="115"/>
      <c r="AA14" s="115"/>
      <c r="AB14" s="103">
        <v>2</v>
      </c>
      <c r="AC14" s="83">
        <v>1</v>
      </c>
      <c r="AD14" s="118" t="str">
        <f t="shared" si="4"/>
        <v/>
      </c>
      <c r="AE14" s="106"/>
      <c r="AF14" s="101"/>
      <c r="AG14" s="107" t="str">
        <f t="shared" si="5"/>
        <v/>
      </c>
      <c r="AH14" s="101"/>
      <c r="AI14" s="108">
        <v>0.05</v>
      </c>
      <c r="AJ14" s="107">
        <f t="shared" si="10"/>
        <v>1.69</v>
      </c>
      <c r="AK14" s="108">
        <v>0</v>
      </c>
      <c r="AL14" s="107">
        <f t="shared" si="0"/>
        <v>0</v>
      </c>
      <c r="AM14" s="101"/>
      <c r="AN14" s="108"/>
      <c r="AO14" s="107">
        <f t="shared" si="6"/>
        <v>0</v>
      </c>
      <c r="AP14" s="101"/>
      <c r="AQ14" s="108"/>
      <c r="AR14" s="107">
        <f t="shared" si="7"/>
        <v>0</v>
      </c>
      <c r="AS14" s="107">
        <f t="shared" si="8"/>
        <v>0</v>
      </c>
      <c r="AT14" s="107">
        <f t="shared" si="1"/>
        <v>33.81</v>
      </c>
      <c r="AU14" s="109">
        <f t="shared" si="9"/>
        <v>0.10009999999999999</v>
      </c>
      <c r="AV14" s="82">
        <v>37.57</v>
      </c>
      <c r="AW14" s="83">
        <v>147</v>
      </c>
      <c r="AX14" s="107">
        <f t="shared" si="2"/>
        <v>4970.07</v>
      </c>
      <c r="AY14" s="107">
        <f t="shared" si="3"/>
        <v>5522.79</v>
      </c>
      <c r="BA14" s="113"/>
      <c r="BB14" s="76"/>
    </row>
    <row r="15" spans="1:54" ht="30">
      <c r="A15" s="100">
        <v>14</v>
      </c>
      <c r="B15" s="101"/>
      <c r="C15" s="101"/>
      <c r="D15" s="101"/>
      <c r="E15" s="128"/>
      <c r="F15" s="128" t="s">
        <v>575</v>
      </c>
      <c r="G15" s="128" t="s">
        <v>627</v>
      </c>
      <c r="H15" s="128" t="s">
        <v>625</v>
      </c>
      <c r="I15" s="128" t="s">
        <v>618</v>
      </c>
      <c r="J15" s="128" t="s">
        <v>643</v>
      </c>
      <c r="K15" s="128" t="s">
        <v>628</v>
      </c>
      <c r="L15" s="130" t="s">
        <v>634</v>
      </c>
      <c r="M15" s="101" t="s">
        <v>629</v>
      </c>
      <c r="N15" s="101"/>
      <c r="O15" s="101"/>
      <c r="P15" s="131" t="s">
        <v>658</v>
      </c>
      <c r="Q15" s="101"/>
      <c r="R15" s="101" t="s">
        <v>554</v>
      </c>
      <c r="S15" s="102">
        <v>280.44</v>
      </c>
      <c r="T15" s="115">
        <v>8</v>
      </c>
      <c r="U15" s="104">
        <v>35.06</v>
      </c>
      <c r="V15" s="105">
        <v>35.06</v>
      </c>
      <c r="W15" s="82"/>
      <c r="X15" s="101" t="s">
        <v>108</v>
      </c>
      <c r="Y15" s="115"/>
      <c r="Z15" s="115"/>
      <c r="AA15" s="115"/>
      <c r="AB15" s="103">
        <v>2</v>
      </c>
      <c r="AC15" s="83">
        <v>1</v>
      </c>
      <c r="AD15" s="118" t="str">
        <f t="shared" si="4"/>
        <v/>
      </c>
      <c r="AE15" s="106"/>
      <c r="AF15" s="101"/>
      <c r="AG15" s="107" t="str">
        <f t="shared" si="5"/>
        <v/>
      </c>
      <c r="AH15" s="101"/>
      <c r="AI15" s="108">
        <v>0.05</v>
      </c>
      <c r="AJ15" s="107">
        <f t="shared" si="10"/>
        <v>1.75</v>
      </c>
      <c r="AK15" s="108">
        <v>0</v>
      </c>
      <c r="AL15" s="107">
        <f t="shared" si="0"/>
        <v>0</v>
      </c>
      <c r="AM15" s="101"/>
      <c r="AN15" s="108"/>
      <c r="AO15" s="107">
        <f t="shared" si="6"/>
        <v>0</v>
      </c>
      <c r="AP15" s="101"/>
      <c r="AQ15" s="108"/>
      <c r="AR15" s="107">
        <f t="shared" si="7"/>
        <v>0</v>
      </c>
      <c r="AS15" s="107">
        <f t="shared" si="8"/>
        <v>0</v>
      </c>
      <c r="AT15" s="107">
        <f t="shared" si="1"/>
        <v>35.06</v>
      </c>
      <c r="AU15" s="109">
        <f t="shared" si="9"/>
        <v>9.9900000000000003E-2</v>
      </c>
      <c r="AV15" s="82">
        <v>38.950000000000003</v>
      </c>
      <c r="AW15" s="83">
        <v>510</v>
      </c>
      <c r="AX15" s="107">
        <f t="shared" si="2"/>
        <v>17880.599999999999</v>
      </c>
      <c r="AY15" s="107">
        <f t="shared" si="3"/>
        <v>19864.5</v>
      </c>
      <c r="BA15" s="113"/>
      <c r="BB15" s="76"/>
    </row>
    <row r="16" spans="1:54" ht="30">
      <c r="A16" s="100">
        <v>15</v>
      </c>
      <c r="B16" s="101"/>
      <c r="C16" s="101"/>
      <c r="D16" s="101"/>
      <c r="E16" s="128"/>
      <c r="F16" s="128" t="s">
        <v>575</v>
      </c>
      <c r="G16" s="128" t="s">
        <v>627</v>
      </c>
      <c r="H16" s="128" t="s">
        <v>625</v>
      </c>
      <c r="I16" s="128"/>
      <c r="J16" s="128" t="s">
        <v>643</v>
      </c>
      <c r="K16" s="128" t="s">
        <v>628</v>
      </c>
      <c r="L16" s="130" t="s">
        <v>635</v>
      </c>
      <c r="M16" s="101" t="s">
        <v>629</v>
      </c>
      <c r="N16" s="101"/>
      <c r="O16" s="101"/>
      <c r="P16" s="131" t="s">
        <v>659</v>
      </c>
      <c r="Q16" s="101"/>
      <c r="R16" s="101" t="s">
        <v>554</v>
      </c>
      <c r="S16" s="102">
        <v>309.60000000000002</v>
      </c>
      <c r="T16" s="115">
        <v>8</v>
      </c>
      <c r="U16" s="104">
        <v>38.700000000000003</v>
      </c>
      <c r="V16" s="105">
        <v>38.700000000000003</v>
      </c>
      <c r="W16" s="82"/>
      <c r="X16" s="101" t="s">
        <v>108</v>
      </c>
      <c r="Y16" s="115"/>
      <c r="Z16" s="115"/>
      <c r="AA16" s="115"/>
      <c r="AB16" s="103">
        <v>2</v>
      </c>
      <c r="AC16" s="83">
        <v>1</v>
      </c>
      <c r="AD16" s="118"/>
      <c r="AE16" s="106"/>
      <c r="AF16" s="101"/>
      <c r="AG16" s="107"/>
      <c r="AH16" s="101"/>
      <c r="AI16" s="108">
        <v>0.05</v>
      </c>
      <c r="AJ16" s="107">
        <f t="shared" ref="AJ16:AJ19" si="11">IF(ISERROR(V16*AI16),"",V16*AI16)</f>
        <v>1.94</v>
      </c>
      <c r="AK16" s="108">
        <v>0</v>
      </c>
      <c r="AL16" s="107">
        <f t="shared" ref="AL16:AL19" si="12">IF(ISERROR(AV16*AK16),"",AV16*AK16)</f>
        <v>0</v>
      </c>
      <c r="AM16" s="101"/>
      <c r="AN16" s="108"/>
      <c r="AO16" s="107">
        <f t="shared" ref="AO16:AO19" si="13">IF(ISERROR(AV16*AN16),"",AV16*AN16)</f>
        <v>0</v>
      </c>
      <c r="AP16" s="101"/>
      <c r="AQ16" s="108"/>
      <c r="AR16" s="107">
        <f t="shared" ref="AR16:AR19" si="14">IF(ISERROR(AV16*AQ16),"",AV16*AQ16)</f>
        <v>0</v>
      </c>
      <c r="AS16" s="107">
        <f t="shared" ref="AS16:AS19" si="15">IF(ISERROR(AL16+AO16+AR16),"",AL16+AO16+AR16)</f>
        <v>0</v>
      </c>
      <c r="AT16" s="107">
        <f t="shared" ref="AT16:AT19" si="16">IF(ISERROR(V16+AS16),"",V16+AS16)</f>
        <v>38.700000000000003</v>
      </c>
      <c r="AU16" s="109">
        <f t="shared" ref="AU16:AU19" si="17">IF(ISERROR((AV16-AT16)/AV16),"",(AV16-AT16)/AV16)</f>
        <v>0.1</v>
      </c>
      <c r="AV16" s="82">
        <v>43</v>
      </c>
      <c r="AW16" s="83">
        <v>216</v>
      </c>
      <c r="AX16" s="107">
        <f t="shared" ref="AX16:AX19" si="18">IF(ISERROR(AT16*AW16),"",AT16*AW16)</f>
        <v>8359.2000000000007</v>
      </c>
      <c r="AY16" s="107">
        <f t="shared" ref="AY16:AY19" si="19">IF(ISERROR(AV16*AW16),"",AV16*AW16)</f>
        <v>9288</v>
      </c>
      <c r="BA16" s="76"/>
      <c r="BB16" s="76"/>
    </row>
    <row r="17" spans="1:54" ht="30">
      <c r="A17" s="100">
        <v>16</v>
      </c>
      <c r="B17" s="101"/>
      <c r="C17" s="101"/>
      <c r="D17" s="101"/>
      <c r="E17" s="128"/>
      <c r="F17" s="128" t="s">
        <v>575</v>
      </c>
      <c r="G17" s="128" t="s">
        <v>627</v>
      </c>
      <c r="H17" s="128" t="s">
        <v>626</v>
      </c>
      <c r="I17" s="128"/>
      <c r="J17" s="128" t="s">
        <v>644</v>
      </c>
      <c r="K17" s="128" t="s">
        <v>628</v>
      </c>
      <c r="L17" s="130" t="s">
        <v>636</v>
      </c>
      <c r="M17" s="101" t="s">
        <v>629</v>
      </c>
      <c r="N17" s="101"/>
      <c r="O17" s="101"/>
      <c r="P17" s="131" t="s">
        <v>660</v>
      </c>
      <c r="Q17" s="101"/>
      <c r="R17" s="101" t="s">
        <v>554</v>
      </c>
      <c r="S17" s="102">
        <v>553.46</v>
      </c>
      <c r="T17" s="115">
        <v>8</v>
      </c>
      <c r="U17" s="104">
        <v>69.180000000000007</v>
      </c>
      <c r="V17" s="105">
        <v>69.180000000000007</v>
      </c>
      <c r="W17" s="82"/>
      <c r="X17" s="101" t="s">
        <v>108</v>
      </c>
      <c r="Y17" s="115"/>
      <c r="Z17" s="115"/>
      <c r="AA17" s="115"/>
      <c r="AB17" s="103">
        <v>2</v>
      </c>
      <c r="AC17" s="83">
        <v>1</v>
      </c>
      <c r="AD17" s="118"/>
      <c r="AE17" s="106"/>
      <c r="AF17" s="101"/>
      <c r="AG17" s="107"/>
      <c r="AH17" s="101"/>
      <c r="AI17" s="108">
        <v>0.05</v>
      </c>
      <c r="AJ17" s="107">
        <f t="shared" si="11"/>
        <v>3.46</v>
      </c>
      <c r="AK17" s="108">
        <v>0</v>
      </c>
      <c r="AL17" s="107">
        <f t="shared" si="12"/>
        <v>0</v>
      </c>
      <c r="AM17" s="101"/>
      <c r="AN17" s="108"/>
      <c r="AO17" s="107">
        <f t="shared" si="13"/>
        <v>0</v>
      </c>
      <c r="AP17" s="101"/>
      <c r="AQ17" s="108"/>
      <c r="AR17" s="107">
        <f t="shared" si="14"/>
        <v>0</v>
      </c>
      <c r="AS17" s="107">
        <f t="shared" si="15"/>
        <v>0</v>
      </c>
      <c r="AT17" s="107">
        <f t="shared" si="16"/>
        <v>69.180000000000007</v>
      </c>
      <c r="AU17" s="109">
        <f t="shared" si="17"/>
        <v>0.1</v>
      </c>
      <c r="AV17" s="82">
        <v>76.87</v>
      </c>
      <c r="AW17" s="83">
        <v>156</v>
      </c>
      <c r="AX17" s="107">
        <f t="shared" si="18"/>
        <v>10792.08</v>
      </c>
      <c r="AY17" s="107">
        <f t="shared" si="19"/>
        <v>11991.72</v>
      </c>
      <c r="BA17" s="76"/>
      <c r="BB17" s="76"/>
    </row>
    <row r="18" spans="1:54" ht="30">
      <c r="A18" s="100">
        <v>17</v>
      </c>
      <c r="B18" s="101"/>
      <c r="C18" s="101"/>
      <c r="D18" s="101"/>
      <c r="E18" s="128"/>
      <c r="F18" s="128" t="s">
        <v>575</v>
      </c>
      <c r="G18" s="128" t="s">
        <v>627</v>
      </c>
      <c r="H18" s="128" t="s">
        <v>626</v>
      </c>
      <c r="I18" s="128"/>
      <c r="J18" s="128" t="s">
        <v>644</v>
      </c>
      <c r="K18" s="128" t="s">
        <v>628</v>
      </c>
      <c r="L18" s="130" t="s">
        <v>637</v>
      </c>
      <c r="M18" s="101" t="s">
        <v>629</v>
      </c>
      <c r="N18" s="101"/>
      <c r="O18" s="101"/>
      <c r="P18" s="131" t="s">
        <v>661</v>
      </c>
      <c r="Q18" s="101"/>
      <c r="R18" s="101" t="s">
        <v>554</v>
      </c>
      <c r="S18" s="102">
        <v>569.23</v>
      </c>
      <c r="T18" s="115">
        <v>8</v>
      </c>
      <c r="U18" s="104">
        <v>71.150000000000006</v>
      </c>
      <c r="V18" s="105">
        <v>71.150000000000006</v>
      </c>
      <c r="W18" s="82"/>
      <c r="X18" s="101" t="s">
        <v>108</v>
      </c>
      <c r="Y18" s="115"/>
      <c r="Z18" s="115"/>
      <c r="AA18" s="115"/>
      <c r="AB18" s="103">
        <v>2</v>
      </c>
      <c r="AC18" s="83">
        <v>1</v>
      </c>
      <c r="AD18" s="118"/>
      <c r="AE18" s="106"/>
      <c r="AF18" s="101"/>
      <c r="AG18" s="107"/>
      <c r="AH18" s="101"/>
      <c r="AI18" s="108">
        <v>0.05</v>
      </c>
      <c r="AJ18" s="107">
        <f t="shared" si="11"/>
        <v>3.56</v>
      </c>
      <c r="AK18" s="108">
        <v>0</v>
      </c>
      <c r="AL18" s="107">
        <f t="shared" si="12"/>
        <v>0</v>
      </c>
      <c r="AM18" s="101"/>
      <c r="AN18" s="108"/>
      <c r="AO18" s="107">
        <f t="shared" si="13"/>
        <v>0</v>
      </c>
      <c r="AP18" s="101"/>
      <c r="AQ18" s="108"/>
      <c r="AR18" s="107">
        <f t="shared" si="14"/>
        <v>0</v>
      </c>
      <c r="AS18" s="107">
        <f t="shared" si="15"/>
        <v>0</v>
      </c>
      <c r="AT18" s="107">
        <f t="shared" si="16"/>
        <v>71.150000000000006</v>
      </c>
      <c r="AU18" s="109">
        <f t="shared" si="17"/>
        <v>0.10009999999999999</v>
      </c>
      <c r="AV18" s="82">
        <v>79.06</v>
      </c>
      <c r="AW18" s="83">
        <v>592</v>
      </c>
      <c r="AX18" s="107">
        <f t="shared" si="18"/>
        <v>42120.800000000003</v>
      </c>
      <c r="AY18" s="107">
        <f t="shared" si="19"/>
        <v>46803.519999999997</v>
      </c>
      <c r="BA18" s="76"/>
      <c r="BB18" s="76"/>
    </row>
    <row r="19" spans="1:54" ht="30">
      <c r="A19" s="100">
        <v>18</v>
      </c>
      <c r="B19" s="101"/>
      <c r="C19" s="101"/>
      <c r="D19" s="101"/>
      <c r="E19" s="128"/>
      <c r="F19" s="128" t="s">
        <v>575</v>
      </c>
      <c r="G19" s="128" t="s">
        <v>627</v>
      </c>
      <c r="H19" s="128" t="s">
        <v>626</v>
      </c>
      <c r="I19" s="128"/>
      <c r="J19" s="128" t="s">
        <v>644</v>
      </c>
      <c r="K19" s="128" t="s">
        <v>628</v>
      </c>
      <c r="L19" s="130" t="s">
        <v>638</v>
      </c>
      <c r="M19" s="101" t="s">
        <v>629</v>
      </c>
      <c r="N19" s="101"/>
      <c r="O19" s="101"/>
      <c r="P19" s="131" t="s">
        <v>662</v>
      </c>
      <c r="Q19" s="101"/>
      <c r="R19" s="101" t="s">
        <v>554</v>
      </c>
      <c r="S19" s="102">
        <v>606.38</v>
      </c>
      <c r="T19" s="115">
        <v>8</v>
      </c>
      <c r="U19" s="104">
        <v>75.8</v>
      </c>
      <c r="V19" s="105">
        <v>75.8</v>
      </c>
      <c r="W19" s="82"/>
      <c r="X19" s="101" t="s">
        <v>108</v>
      </c>
      <c r="Y19" s="115"/>
      <c r="Z19" s="115"/>
      <c r="AA19" s="115"/>
      <c r="AB19" s="103">
        <v>2</v>
      </c>
      <c r="AC19" s="83">
        <v>1</v>
      </c>
      <c r="AD19" s="118"/>
      <c r="AE19" s="106"/>
      <c r="AF19" s="101"/>
      <c r="AG19" s="107"/>
      <c r="AH19" s="101"/>
      <c r="AI19" s="108">
        <v>0.05</v>
      </c>
      <c r="AJ19" s="107">
        <f t="shared" si="11"/>
        <v>3.79</v>
      </c>
      <c r="AK19" s="108">
        <v>0</v>
      </c>
      <c r="AL19" s="107">
        <f t="shared" si="12"/>
        <v>0</v>
      </c>
      <c r="AM19" s="101"/>
      <c r="AN19" s="108"/>
      <c r="AO19" s="107">
        <f t="shared" si="13"/>
        <v>0</v>
      </c>
      <c r="AP19" s="101"/>
      <c r="AQ19" s="108"/>
      <c r="AR19" s="107">
        <f t="shared" si="14"/>
        <v>0</v>
      </c>
      <c r="AS19" s="107">
        <f t="shared" si="15"/>
        <v>0</v>
      </c>
      <c r="AT19" s="107">
        <f t="shared" si="16"/>
        <v>75.8</v>
      </c>
      <c r="AU19" s="109">
        <f t="shared" si="17"/>
        <v>0.1</v>
      </c>
      <c r="AV19" s="82">
        <v>84.22</v>
      </c>
      <c r="AW19" s="83">
        <v>207</v>
      </c>
      <c r="AX19" s="107">
        <f t="shared" si="18"/>
        <v>15690.6</v>
      </c>
      <c r="AY19" s="107">
        <f t="shared" si="19"/>
        <v>17433.54</v>
      </c>
      <c r="BA19" s="76"/>
      <c r="BB19" s="76"/>
    </row>
  </sheetData>
  <sheetProtection insertRows="0" deleteRows="0" sort="0"/>
  <protectedRanges>
    <protectedRange sqref="A2:J46 M20:AW46 M2:O19 Q2:AW19" name="Range1"/>
    <protectedRange sqref="K2:K51" name="Range1_1"/>
    <protectedRange sqref="L2:L46" name="Range1_2"/>
    <protectedRange sqref="P2:P19" name="Range1_1_1_1"/>
  </protectedRanges>
  <phoneticPr fontId="8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ValueSelect!$D$2:$D$296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dimension ref="A1:K296"/>
  <sheetViews>
    <sheetView workbookViewId="0">
      <selection activeCell="B16" sqref="B16"/>
    </sheetView>
  </sheetViews>
  <sheetFormatPr defaultRowHeight="15"/>
  <cols>
    <col min="1" max="1" width="18.28515625" customWidth="1"/>
    <col min="2" max="2" width="34.42578125" customWidth="1"/>
    <col min="3" max="3" width="18.28515625" customWidth="1"/>
    <col min="4" max="4" width="20.5703125" customWidth="1"/>
    <col min="5" max="5" width="31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115</v>
      </c>
      <c r="B1" s="46" t="s">
        <v>116</v>
      </c>
      <c r="C1" s="47" t="s">
        <v>42</v>
      </c>
      <c r="D1" s="72" t="s">
        <v>4</v>
      </c>
      <c r="E1" s="39" t="s">
        <v>21</v>
      </c>
      <c r="F1" s="39" t="s">
        <v>72</v>
      </c>
      <c r="G1" s="39" t="s">
        <v>569</v>
      </c>
      <c r="H1" s="39" t="s">
        <v>53</v>
      </c>
      <c r="I1" s="39" t="s">
        <v>486</v>
      </c>
      <c r="J1" s="39" t="s">
        <v>474</v>
      </c>
      <c r="K1" s="39" t="s">
        <v>54</v>
      </c>
    </row>
    <row r="2" spans="1:11">
      <c r="A2" s="41"/>
      <c r="B2" s="41" t="s">
        <v>591</v>
      </c>
      <c r="C2" s="41" t="s">
        <v>591</v>
      </c>
      <c r="F2" t="s">
        <v>575</v>
      </c>
      <c r="G2" t="s">
        <v>87</v>
      </c>
      <c r="I2" s="4"/>
      <c r="K2" s="4"/>
    </row>
    <row r="3" spans="1:11">
      <c r="A3" s="41"/>
      <c r="B3" s="41" t="s">
        <v>592</v>
      </c>
      <c r="C3" s="41" t="s">
        <v>592</v>
      </c>
      <c r="D3" t="s">
        <v>133</v>
      </c>
      <c r="E3" t="s">
        <v>129</v>
      </c>
      <c r="F3" t="s">
        <v>400</v>
      </c>
      <c r="G3" t="s">
        <v>88</v>
      </c>
      <c r="H3" t="s">
        <v>384</v>
      </c>
      <c r="I3" s="4" t="s">
        <v>487</v>
      </c>
      <c r="J3" s="73" t="s">
        <v>485</v>
      </c>
    </row>
    <row r="4" spans="1:11">
      <c r="A4" s="41"/>
      <c r="B4" s="41" t="s">
        <v>593</v>
      </c>
      <c r="C4" s="41" t="s">
        <v>593</v>
      </c>
      <c r="D4" t="s">
        <v>130</v>
      </c>
      <c r="E4" t="s">
        <v>128</v>
      </c>
      <c r="F4" t="s">
        <v>401</v>
      </c>
      <c r="G4" t="s">
        <v>89</v>
      </c>
      <c r="H4" t="s">
        <v>385</v>
      </c>
      <c r="I4" s="4" t="s">
        <v>488</v>
      </c>
      <c r="J4" s="73" t="s">
        <v>477</v>
      </c>
    </row>
    <row r="5" spans="1:11">
      <c r="A5" s="41"/>
      <c r="B5" s="41" t="s">
        <v>594</v>
      </c>
      <c r="C5" s="41" t="s">
        <v>612</v>
      </c>
      <c r="D5" s="4" t="s">
        <v>134</v>
      </c>
      <c r="E5" t="s">
        <v>468</v>
      </c>
      <c r="F5" t="s">
        <v>402</v>
      </c>
      <c r="G5" t="s">
        <v>96</v>
      </c>
      <c r="H5" t="s">
        <v>386</v>
      </c>
      <c r="I5" s="4" t="s">
        <v>489</v>
      </c>
      <c r="J5" s="73" t="s">
        <v>484</v>
      </c>
    </row>
    <row r="6" spans="1:11">
      <c r="A6" s="41"/>
      <c r="B6" s="41" t="s">
        <v>82</v>
      </c>
      <c r="C6" s="41" t="s">
        <v>82</v>
      </c>
      <c r="D6" s="4" t="s">
        <v>135</v>
      </c>
      <c r="E6" t="s">
        <v>568</v>
      </c>
      <c r="F6" s="4" t="s">
        <v>403</v>
      </c>
      <c r="G6" s="4" t="s">
        <v>102</v>
      </c>
      <c r="H6" t="s">
        <v>387</v>
      </c>
      <c r="I6" t="s">
        <v>490</v>
      </c>
      <c r="J6" s="73" t="s">
        <v>480</v>
      </c>
    </row>
    <row r="7" spans="1:11">
      <c r="A7" s="41"/>
      <c r="B7" s="41" t="s">
        <v>595</v>
      </c>
      <c r="C7" s="41" t="s">
        <v>595</v>
      </c>
      <c r="D7" t="s">
        <v>136</v>
      </c>
      <c r="E7" t="s">
        <v>127</v>
      </c>
      <c r="F7" t="s">
        <v>404</v>
      </c>
      <c r="G7" t="s">
        <v>93</v>
      </c>
      <c r="H7" t="s">
        <v>388</v>
      </c>
      <c r="I7" t="s">
        <v>491</v>
      </c>
      <c r="J7" s="73" t="s">
        <v>497</v>
      </c>
    </row>
    <row r="8" spans="1:11">
      <c r="A8" s="41"/>
      <c r="B8" s="41" t="s">
        <v>597</v>
      </c>
      <c r="C8" s="41" t="s">
        <v>597</v>
      </c>
      <c r="D8" t="s">
        <v>313</v>
      </c>
      <c r="E8" t="s">
        <v>126</v>
      </c>
      <c r="F8" s="4" t="s">
        <v>405</v>
      </c>
      <c r="G8" s="4" t="s">
        <v>105</v>
      </c>
      <c r="H8" t="s">
        <v>389</v>
      </c>
      <c r="I8" t="s">
        <v>492</v>
      </c>
      <c r="J8" s="73" t="s">
        <v>479</v>
      </c>
    </row>
    <row r="9" spans="1:11">
      <c r="A9" s="41"/>
      <c r="B9" s="41" t="s">
        <v>605</v>
      </c>
      <c r="C9" s="41" t="s">
        <v>611</v>
      </c>
      <c r="D9" t="s">
        <v>137</v>
      </c>
      <c r="E9" t="s">
        <v>125</v>
      </c>
      <c r="F9" s="4" t="s">
        <v>406</v>
      </c>
      <c r="G9" s="4" t="s">
        <v>104</v>
      </c>
      <c r="H9" t="s">
        <v>390</v>
      </c>
      <c r="I9" t="s">
        <v>493</v>
      </c>
      <c r="J9" s="73" t="s">
        <v>482</v>
      </c>
    </row>
    <row r="10" spans="1:11">
      <c r="A10" s="41"/>
      <c r="B10" s="41" t="s">
        <v>598</v>
      </c>
      <c r="C10" s="41" t="s">
        <v>613</v>
      </c>
      <c r="D10" t="s">
        <v>314</v>
      </c>
      <c r="E10" t="s">
        <v>124</v>
      </c>
      <c r="F10" t="s">
        <v>407</v>
      </c>
      <c r="G10" t="s">
        <v>95</v>
      </c>
      <c r="H10" t="s">
        <v>391</v>
      </c>
      <c r="I10" t="s">
        <v>494</v>
      </c>
      <c r="J10" s="73" t="s">
        <v>498</v>
      </c>
    </row>
    <row r="11" spans="1:11">
      <c r="A11" s="41"/>
      <c r="B11" s="41" t="s">
        <v>599</v>
      </c>
      <c r="C11" s="41" t="s">
        <v>599</v>
      </c>
      <c r="D11" t="s">
        <v>138</v>
      </c>
      <c r="E11" t="s">
        <v>123</v>
      </c>
      <c r="F11" t="s">
        <v>408</v>
      </c>
      <c r="G11" t="s">
        <v>86</v>
      </c>
      <c r="H11" t="s">
        <v>392</v>
      </c>
      <c r="I11" t="s">
        <v>495</v>
      </c>
      <c r="J11" s="73" t="s">
        <v>481</v>
      </c>
    </row>
    <row r="12" spans="1:11">
      <c r="A12" s="41"/>
      <c r="B12" s="41" t="s">
        <v>596</v>
      </c>
      <c r="C12" s="41" t="s">
        <v>596</v>
      </c>
      <c r="D12" t="s">
        <v>139</v>
      </c>
      <c r="E12" t="s">
        <v>122</v>
      </c>
      <c r="F12" t="s">
        <v>409</v>
      </c>
      <c r="G12" t="s">
        <v>99</v>
      </c>
      <c r="H12" t="s">
        <v>393</v>
      </c>
      <c r="I12" t="s">
        <v>496</v>
      </c>
      <c r="J12" s="73" t="s">
        <v>475</v>
      </c>
    </row>
    <row r="13" spans="1:11">
      <c r="A13" s="41"/>
      <c r="C13" s="41"/>
      <c r="D13" t="s">
        <v>315</v>
      </c>
      <c r="E13" t="s">
        <v>500</v>
      </c>
      <c r="F13" t="s">
        <v>410</v>
      </c>
      <c r="G13" t="s">
        <v>100</v>
      </c>
      <c r="H13" t="s">
        <v>394</v>
      </c>
      <c r="J13" s="73" t="s">
        <v>478</v>
      </c>
    </row>
    <row r="14" spans="1:11">
      <c r="A14" s="41"/>
      <c r="B14" s="41"/>
      <c r="C14" s="41"/>
      <c r="D14" t="s">
        <v>131</v>
      </c>
      <c r="E14" t="s">
        <v>501</v>
      </c>
      <c r="F14" t="s">
        <v>411</v>
      </c>
      <c r="G14" t="s">
        <v>90</v>
      </c>
      <c r="H14" t="s">
        <v>395</v>
      </c>
      <c r="J14" s="73" t="s">
        <v>61</v>
      </c>
    </row>
    <row r="15" spans="1:11">
      <c r="A15" s="41"/>
      <c r="B15" s="41"/>
      <c r="C15" s="41"/>
      <c r="D15" t="s">
        <v>316</v>
      </c>
      <c r="E15" t="s">
        <v>502</v>
      </c>
      <c r="F15" t="s">
        <v>412</v>
      </c>
      <c r="G15" t="s">
        <v>91</v>
      </c>
      <c r="H15" t="s">
        <v>396</v>
      </c>
      <c r="J15" t="s">
        <v>476</v>
      </c>
    </row>
    <row r="16" spans="1:11">
      <c r="A16" s="41"/>
      <c r="B16" s="41"/>
      <c r="C16" s="41"/>
      <c r="D16" t="s">
        <v>317</v>
      </c>
      <c r="E16" t="s">
        <v>121</v>
      </c>
      <c r="F16" t="s">
        <v>413</v>
      </c>
      <c r="G16" t="s">
        <v>92</v>
      </c>
      <c r="H16" t="s">
        <v>397</v>
      </c>
      <c r="J16" t="s">
        <v>483</v>
      </c>
    </row>
    <row r="17" spans="1:8">
      <c r="A17" s="41"/>
      <c r="B17" s="41"/>
      <c r="C17" s="41"/>
      <c r="D17" t="s">
        <v>140</v>
      </c>
      <c r="E17" t="s">
        <v>465</v>
      </c>
      <c r="F17" t="s">
        <v>414</v>
      </c>
      <c r="G17" t="s">
        <v>97</v>
      </c>
      <c r="H17" t="s">
        <v>398</v>
      </c>
    </row>
    <row r="18" spans="1:8">
      <c r="A18" s="41"/>
      <c r="B18" s="41"/>
      <c r="C18" s="41"/>
      <c r="D18" t="s">
        <v>426</v>
      </c>
      <c r="E18" t="s">
        <v>120</v>
      </c>
      <c r="F18" t="s">
        <v>415</v>
      </c>
      <c r="G18" t="s">
        <v>98</v>
      </c>
      <c r="H18" t="s">
        <v>399</v>
      </c>
    </row>
    <row r="19" spans="1:8">
      <c r="A19" s="41"/>
      <c r="B19" s="41"/>
      <c r="C19" s="41"/>
      <c r="D19" t="s">
        <v>141</v>
      </c>
      <c r="E19" t="s">
        <v>503</v>
      </c>
      <c r="F19" t="s">
        <v>416</v>
      </c>
      <c r="G19" t="s">
        <v>94</v>
      </c>
    </row>
    <row r="20" spans="1:8">
      <c r="A20" s="41"/>
      <c r="B20" s="41"/>
      <c r="C20" s="41"/>
      <c r="D20" t="s">
        <v>318</v>
      </c>
      <c r="E20" t="s">
        <v>464</v>
      </c>
      <c r="F20" s="4" t="s">
        <v>417</v>
      </c>
      <c r="G20" s="4" t="s">
        <v>101</v>
      </c>
    </row>
    <row r="21" spans="1:8">
      <c r="A21" s="41"/>
      <c r="B21" s="41"/>
      <c r="C21" s="41"/>
      <c r="D21" t="s">
        <v>142</v>
      </c>
      <c r="E21" t="s">
        <v>504</v>
      </c>
      <c r="F21" s="4" t="s">
        <v>418</v>
      </c>
      <c r="G21" s="4" t="s">
        <v>103</v>
      </c>
    </row>
    <row r="22" spans="1:8">
      <c r="A22" s="41"/>
      <c r="B22" s="41"/>
      <c r="C22" s="41"/>
      <c r="D22" t="s">
        <v>143</v>
      </c>
      <c r="E22" t="s">
        <v>505</v>
      </c>
    </row>
    <row r="23" spans="1:8">
      <c r="A23" s="41"/>
      <c r="B23" s="41"/>
      <c r="C23" s="41"/>
      <c r="D23" t="s">
        <v>144</v>
      </c>
      <c r="E23" t="s">
        <v>506</v>
      </c>
    </row>
    <row r="24" spans="1:8">
      <c r="A24" s="41"/>
      <c r="B24" s="41"/>
      <c r="C24" s="41"/>
      <c r="D24" t="s">
        <v>145</v>
      </c>
      <c r="E24" t="s">
        <v>466</v>
      </c>
    </row>
    <row r="25" spans="1:8">
      <c r="A25" s="41"/>
      <c r="B25" s="41"/>
      <c r="C25" s="41"/>
      <c r="D25" s="4" t="s">
        <v>319</v>
      </c>
      <c r="E25" t="s">
        <v>467</v>
      </c>
    </row>
    <row r="26" spans="1:8">
      <c r="A26" s="41"/>
      <c r="B26" s="41"/>
      <c r="C26" s="41"/>
      <c r="D26" t="s">
        <v>146</v>
      </c>
      <c r="E26" t="s">
        <v>119</v>
      </c>
    </row>
    <row r="27" spans="1:8">
      <c r="A27" s="41"/>
      <c r="B27" s="41"/>
      <c r="C27" s="41"/>
      <c r="D27" t="s">
        <v>427</v>
      </c>
    </row>
    <row r="28" spans="1:8">
      <c r="A28" s="41"/>
      <c r="B28" s="41"/>
      <c r="C28" s="41"/>
      <c r="D28" t="s">
        <v>147</v>
      </c>
    </row>
    <row r="29" spans="1:8">
      <c r="A29" s="41"/>
      <c r="B29" s="41"/>
      <c r="C29" s="41"/>
      <c r="D29" t="s">
        <v>428</v>
      </c>
    </row>
    <row r="30" spans="1:8">
      <c r="A30" s="41"/>
      <c r="B30" s="41"/>
      <c r="C30" s="41"/>
      <c r="D30" t="s">
        <v>148</v>
      </c>
    </row>
    <row r="31" spans="1:8">
      <c r="A31" s="41"/>
      <c r="B31" s="41"/>
      <c r="C31" s="41"/>
      <c r="D31" t="s">
        <v>429</v>
      </c>
    </row>
    <row r="32" spans="1:8">
      <c r="A32" s="41"/>
      <c r="B32" s="41"/>
      <c r="C32" s="41"/>
      <c r="D32" t="s">
        <v>132</v>
      </c>
    </row>
    <row r="33" spans="1:4">
      <c r="A33" s="41"/>
      <c r="B33" s="41"/>
      <c r="C33" s="41"/>
      <c r="D33" t="s">
        <v>149</v>
      </c>
    </row>
    <row r="34" spans="1:4">
      <c r="A34" s="41"/>
      <c r="B34" s="41"/>
      <c r="C34" s="41"/>
      <c r="D34" s="4" t="s">
        <v>430</v>
      </c>
    </row>
    <row r="35" spans="1:4">
      <c r="A35" s="41"/>
      <c r="B35" s="41"/>
      <c r="C35" s="41"/>
      <c r="D35" t="s">
        <v>150</v>
      </c>
    </row>
    <row r="36" spans="1:4">
      <c r="A36" s="41"/>
      <c r="B36" s="41"/>
      <c r="C36" s="41"/>
      <c r="D36" t="s">
        <v>320</v>
      </c>
    </row>
    <row r="37" spans="1:4">
      <c r="A37" s="41"/>
      <c r="B37" s="41"/>
      <c r="C37" s="41"/>
      <c r="D37" t="s">
        <v>151</v>
      </c>
    </row>
    <row r="38" spans="1:4">
      <c r="A38" s="41"/>
      <c r="B38" s="41"/>
      <c r="C38" s="41"/>
      <c r="D38" t="s">
        <v>152</v>
      </c>
    </row>
    <row r="39" spans="1:4">
      <c r="A39" s="41"/>
      <c r="B39" s="41"/>
      <c r="C39" s="41"/>
      <c r="D39" t="s">
        <v>153</v>
      </c>
    </row>
    <row r="40" spans="1:4">
      <c r="A40" s="41"/>
      <c r="B40" s="41"/>
      <c r="C40" s="41"/>
      <c r="D40" t="s">
        <v>431</v>
      </c>
    </row>
    <row r="41" spans="1:4">
      <c r="A41" s="41"/>
      <c r="B41" s="41"/>
      <c r="C41" s="41"/>
      <c r="D41" t="s">
        <v>321</v>
      </c>
    </row>
    <row r="42" spans="1:4">
      <c r="A42" s="41"/>
      <c r="B42" s="41"/>
      <c r="C42" s="41"/>
      <c r="D42" t="s">
        <v>154</v>
      </c>
    </row>
    <row r="43" spans="1:4">
      <c r="A43" s="41"/>
      <c r="B43" s="41"/>
      <c r="C43" s="41"/>
      <c r="D43" t="s">
        <v>155</v>
      </c>
    </row>
    <row r="44" spans="1:4">
      <c r="A44" s="41"/>
      <c r="B44" s="41"/>
      <c r="C44" s="41"/>
      <c r="D44" t="s">
        <v>432</v>
      </c>
    </row>
    <row r="45" spans="1:4">
      <c r="A45" s="41"/>
      <c r="B45" s="41"/>
      <c r="C45" s="41"/>
      <c r="D45" t="s">
        <v>156</v>
      </c>
    </row>
    <row r="46" spans="1:4">
      <c r="A46" s="41"/>
      <c r="B46" s="41"/>
      <c r="C46" s="41"/>
      <c r="D46" t="s">
        <v>322</v>
      </c>
    </row>
    <row r="47" spans="1:4">
      <c r="A47" s="41"/>
      <c r="B47" s="41"/>
      <c r="D47" t="s">
        <v>157</v>
      </c>
    </row>
    <row r="48" spans="1:4">
      <c r="A48" s="41"/>
      <c r="B48" s="41"/>
      <c r="C48" s="41"/>
      <c r="D48" t="s">
        <v>158</v>
      </c>
    </row>
    <row r="49" spans="1:4">
      <c r="A49" s="41"/>
      <c r="B49" s="41"/>
      <c r="C49" s="41"/>
      <c r="D49" t="s">
        <v>159</v>
      </c>
    </row>
    <row r="50" spans="1:4">
      <c r="A50" s="41"/>
      <c r="B50" s="41"/>
      <c r="C50" s="41"/>
      <c r="D50" t="s">
        <v>433</v>
      </c>
    </row>
    <row r="51" spans="1:4">
      <c r="A51" s="41"/>
      <c r="B51" s="41"/>
      <c r="C51" s="41"/>
      <c r="D51" t="s">
        <v>160</v>
      </c>
    </row>
    <row r="52" spans="1:4">
      <c r="A52" s="41"/>
      <c r="B52" s="41"/>
      <c r="C52" s="41"/>
      <c r="D52" t="s">
        <v>323</v>
      </c>
    </row>
    <row r="53" spans="1:4">
      <c r="A53" s="41"/>
      <c r="B53" s="41"/>
      <c r="C53" s="41"/>
      <c r="D53" t="s">
        <v>161</v>
      </c>
    </row>
    <row r="54" spans="1:4">
      <c r="A54" s="41"/>
      <c r="B54" s="41"/>
      <c r="C54" s="41"/>
      <c r="D54" t="s">
        <v>324</v>
      </c>
    </row>
    <row r="55" spans="1:4">
      <c r="A55" s="41"/>
      <c r="B55" s="41"/>
      <c r="C55" s="41"/>
      <c r="D55" t="s">
        <v>434</v>
      </c>
    </row>
    <row r="56" spans="1:4">
      <c r="A56" s="41"/>
      <c r="B56" s="41"/>
      <c r="C56" s="41"/>
      <c r="D56" s="4" t="s">
        <v>325</v>
      </c>
    </row>
    <row r="57" spans="1:4">
      <c r="A57" s="41"/>
      <c r="B57" s="41"/>
      <c r="C57" s="41"/>
      <c r="D57" t="s">
        <v>326</v>
      </c>
    </row>
    <row r="58" spans="1:4">
      <c r="A58" s="41"/>
      <c r="B58" s="41"/>
      <c r="C58" s="41"/>
      <c r="D58" t="s">
        <v>162</v>
      </c>
    </row>
    <row r="59" spans="1:4">
      <c r="A59" s="41"/>
      <c r="B59" s="41"/>
      <c r="C59" s="41"/>
      <c r="D59" t="s">
        <v>327</v>
      </c>
    </row>
    <row r="60" spans="1:4">
      <c r="A60" s="41"/>
      <c r="B60" s="41"/>
      <c r="C60" s="41"/>
      <c r="D60" t="s">
        <v>328</v>
      </c>
    </row>
    <row r="61" spans="1:4">
      <c r="A61" s="41"/>
      <c r="B61" s="41"/>
      <c r="C61" s="41"/>
      <c r="D61" t="s">
        <v>163</v>
      </c>
    </row>
    <row r="62" spans="1:4">
      <c r="A62" s="41"/>
      <c r="B62" s="41"/>
      <c r="C62" s="41"/>
      <c r="D62" s="4" t="s">
        <v>164</v>
      </c>
    </row>
    <row r="63" spans="1:4">
      <c r="A63" s="41"/>
      <c r="B63" s="41"/>
      <c r="C63" s="41"/>
      <c r="D63" t="s">
        <v>165</v>
      </c>
    </row>
    <row r="64" spans="1:4">
      <c r="A64" s="41"/>
      <c r="B64" s="41"/>
      <c r="C64" s="41"/>
      <c r="D64" t="s">
        <v>166</v>
      </c>
    </row>
    <row r="65" spans="1:4">
      <c r="A65" s="41"/>
      <c r="B65" s="41"/>
      <c r="C65" s="41"/>
      <c r="D65" t="s">
        <v>167</v>
      </c>
    </row>
    <row r="66" spans="1:4">
      <c r="A66" s="41"/>
      <c r="B66" s="41"/>
      <c r="C66" s="41"/>
      <c r="D66" t="s">
        <v>168</v>
      </c>
    </row>
    <row r="67" spans="1:4">
      <c r="A67" s="41"/>
      <c r="B67" s="41"/>
      <c r="C67" s="41"/>
      <c r="D67" t="s">
        <v>435</v>
      </c>
    </row>
    <row r="68" spans="1:4">
      <c r="A68" s="41"/>
      <c r="B68" s="41"/>
      <c r="C68" s="41"/>
      <c r="D68" s="4" t="s">
        <v>169</v>
      </c>
    </row>
    <row r="69" spans="1:4">
      <c r="A69" s="41"/>
      <c r="B69" s="41"/>
      <c r="C69" s="41"/>
      <c r="D69" t="s">
        <v>436</v>
      </c>
    </row>
    <row r="70" spans="1:4">
      <c r="A70" s="41"/>
      <c r="B70" s="41"/>
      <c r="C70" s="41"/>
      <c r="D70" t="s">
        <v>170</v>
      </c>
    </row>
    <row r="71" spans="1:4">
      <c r="A71" s="41"/>
      <c r="B71" s="41"/>
      <c r="C71" s="41"/>
      <c r="D71" t="s">
        <v>171</v>
      </c>
    </row>
    <row r="72" spans="1:4">
      <c r="A72" s="41"/>
      <c r="B72" s="41"/>
      <c r="C72" s="41"/>
      <c r="D72" t="s">
        <v>172</v>
      </c>
    </row>
    <row r="73" spans="1:4">
      <c r="A73" s="41"/>
      <c r="B73" s="41"/>
      <c r="C73" s="41"/>
      <c r="D73" t="s">
        <v>173</v>
      </c>
    </row>
    <row r="74" spans="1:4">
      <c r="A74" s="41"/>
      <c r="B74" s="41"/>
      <c r="C74" s="41"/>
      <c r="D74" t="s">
        <v>329</v>
      </c>
    </row>
    <row r="75" spans="1:4">
      <c r="A75" s="41"/>
      <c r="B75" s="41"/>
      <c r="C75" s="41"/>
      <c r="D75" t="s">
        <v>174</v>
      </c>
    </row>
    <row r="76" spans="1:4">
      <c r="A76" s="41"/>
      <c r="B76" s="41"/>
      <c r="C76" s="41"/>
      <c r="D76" t="s">
        <v>330</v>
      </c>
    </row>
    <row r="77" spans="1:4">
      <c r="A77" s="41"/>
      <c r="B77" s="41"/>
      <c r="C77" s="41"/>
      <c r="D77" t="s">
        <v>175</v>
      </c>
    </row>
    <row r="78" spans="1:4">
      <c r="A78" s="41"/>
      <c r="B78" s="41"/>
      <c r="C78" s="41"/>
      <c r="D78" t="s">
        <v>331</v>
      </c>
    </row>
    <row r="79" spans="1:4">
      <c r="C79" s="41"/>
      <c r="D79" t="s">
        <v>176</v>
      </c>
    </row>
    <row r="80" spans="1:4">
      <c r="C80" s="41"/>
      <c r="D80" t="s">
        <v>332</v>
      </c>
    </row>
    <row r="81" spans="3:4">
      <c r="C81" s="41"/>
      <c r="D81" t="s">
        <v>177</v>
      </c>
    </row>
    <row r="82" spans="3:4">
      <c r="C82" s="41"/>
      <c r="D82" t="s">
        <v>178</v>
      </c>
    </row>
    <row r="83" spans="3:4">
      <c r="C83" s="41"/>
      <c r="D83" t="s">
        <v>437</v>
      </c>
    </row>
    <row r="84" spans="3:4">
      <c r="C84" s="41"/>
      <c r="D84" t="s">
        <v>333</v>
      </c>
    </row>
    <row r="85" spans="3:4">
      <c r="C85" s="41"/>
      <c r="D85" t="s">
        <v>179</v>
      </c>
    </row>
    <row r="86" spans="3:4">
      <c r="C86" s="41"/>
      <c r="D86" t="s">
        <v>180</v>
      </c>
    </row>
    <row r="87" spans="3:4">
      <c r="C87" s="41"/>
      <c r="D87" t="s">
        <v>181</v>
      </c>
    </row>
    <row r="88" spans="3:4">
      <c r="C88" s="41"/>
      <c r="D88" t="s">
        <v>334</v>
      </c>
    </row>
    <row r="89" spans="3:4">
      <c r="C89" s="41"/>
      <c r="D89" t="s">
        <v>335</v>
      </c>
    </row>
    <row r="90" spans="3:4">
      <c r="C90" s="41"/>
      <c r="D90" t="s">
        <v>438</v>
      </c>
    </row>
    <row r="91" spans="3:4">
      <c r="C91" s="41"/>
      <c r="D91" t="s">
        <v>182</v>
      </c>
    </row>
    <row r="92" spans="3:4">
      <c r="C92" s="41"/>
      <c r="D92" t="s">
        <v>183</v>
      </c>
    </row>
    <row r="93" spans="3:4">
      <c r="C93" s="41"/>
      <c r="D93" t="s">
        <v>184</v>
      </c>
    </row>
    <row r="94" spans="3:4">
      <c r="C94" s="41"/>
      <c r="D94" t="s">
        <v>508</v>
      </c>
    </row>
    <row r="95" spans="3:4">
      <c r="C95" s="41"/>
      <c r="D95" t="s">
        <v>185</v>
      </c>
    </row>
    <row r="96" spans="3:4">
      <c r="C96" s="41"/>
      <c r="D96" t="s">
        <v>186</v>
      </c>
    </row>
    <row r="97" spans="3:4">
      <c r="C97" s="41"/>
      <c r="D97" t="s">
        <v>439</v>
      </c>
    </row>
    <row r="98" spans="3:4">
      <c r="C98" s="41"/>
      <c r="D98" t="s">
        <v>187</v>
      </c>
    </row>
    <row r="99" spans="3:4">
      <c r="C99" s="41"/>
      <c r="D99" t="s">
        <v>188</v>
      </c>
    </row>
    <row r="100" spans="3:4">
      <c r="C100" s="41"/>
      <c r="D100" t="s">
        <v>189</v>
      </c>
    </row>
    <row r="101" spans="3:4">
      <c r="D101" t="s">
        <v>190</v>
      </c>
    </row>
    <row r="102" spans="3:4">
      <c r="D102" t="s">
        <v>440</v>
      </c>
    </row>
    <row r="103" spans="3:4">
      <c r="D103" t="s">
        <v>191</v>
      </c>
    </row>
    <row r="104" spans="3:4">
      <c r="D104" t="s">
        <v>192</v>
      </c>
    </row>
    <row r="105" spans="3:4">
      <c r="D105" t="s">
        <v>441</v>
      </c>
    </row>
    <row r="106" spans="3:4">
      <c r="D106" t="s">
        <v>509</v>
      </c>
    </row>
    <row r="107" spans="3:4">
      <c r="D107" t="s">
        <v>193</v>
      </c>
    </row>
    <row r="108" spans="3:4">
      <c r="D108" t="s">
        <v>194</v>
      </c>
    </row>
    <row r="109" spans="3:4">
      <c r="D109" t="s">
        <v>195</v>
      </c>
    </row>
    <row r="110" spans="3:4">
      <c r="D110" t="s">
        <v>196</v>
      </c>
    </row>
    <row r="111" spans="3:4">
      <c r="D111" t="s">
        <v>197</v>
      </c>
    </row>
    <row r="112" spans="3:4">
      <c r="D112" t="s">
        <v>198</v>
      </c>
    </row>
    <row r="113" spans="4:4">
      <c r="D113" t="s">
        <v>199</v>
      </c>
    </row>
    <row r="114" spans="4:4">
      <c r="D114" t="s">
        <v>442</v>
      </c>
    </row>
    <row r="115" spans="4:4">
      <c r="D115" t="s">
        <v>200</v>
      </c>
    </row>
    <row r="116" spans="4:4">
      <c r="D116" t="s">
        <v>336</v>
      </c>
    </row>
    <row r="117" spans="4:4">
      <c r="D117" t="s">
        <v>337</v>
      </c>
    </row>
    <row r="118" spans="4:4">
      <c r="D118" t="s">
        <v>201</v>
      </c>
    </row>
    <row r="119" spans="4:4">
      <c r="D119" t="s">
        <v>338</v>
      </c>
    </row>
    <row r="120" spans="4:4">
      <c r="D120" t="s">
        <v>202</v>
      </c>
    </row>
    <row r="121" spans="4:4">
      <c r="D121" t="s">
        <v>203</v>
      </c>
    </row>
    <row r="122" spans="4:4">
      <c r="D122" t="s">
        <v>204</v>
      </c>
    </row>
    <row r="123" spans="4:4">
      <c r="D123" t="s">
        <v>339</v>
      </c>
    </row>
    <row r="124" spans="4:4">
      <c r="D124" t="s">
        <v>205</v>
      </c>
    </row>
    <row r="125" spans="4:4">
      <c r="D125" t="s">
        <v>206</v>
      </c>
    </row>
    <row r="126" spans="4:4">
      <c r="D126" t="s">
        <v>207</v>
      </c>
    </row>
    <row r="127" spans="4:4">
      <c r="D127" t="s">
        <v>340</v>
      </c>
    </row>
    <row r="128" spans="4:4">
      <c r="D128" t="s">
        <v>443</v>
      </c>
    </row>
    <row r="129" spans="4:4">
      <c r="D129" t="s">
        <v>208</v>
      </c>
    </row>
    <row r="130" spans="4:4">
      <c r="D130" t="s">
        <v>209</v>
      </c>
    </row>
    <row r="131" spans="4:4">
      <c r="D131" t="s">
        <v>210</v>
      </c>
    </row>
    <row r="132" spans="4:4">
      <c r="D132" t="s">
        <v>341</v>
      </c>
    </row>
    <row r="133" spans="4:4">
      <c r="D133" t="s">
        <v>342</v>
      </c>
    </row>
    <row r="134" spans="4:4">
      <c r="D134" t="s">
        <v>211</v>
      </c>
    </row>
    <row r="135" spans="4:4">
      <c r="D135" t="s">
        <v>444</v>
      </c>
    </row>
    <row r="136" spans="4:4">
      <c r="D136" t="s">
        <v>343</v>
      </c>
    </row>
    <row r="137" spans="4:4">
      <c r="D137" t="s">
        <v>445</v>
      </c>
    </row>
    <row r="138" spans="4:4">
      <c r="D138" t="s">
        <v>446</v>
      </c>
    </row>
    <row r="139" spans="4:4">
      <c r="D139" t="s">
        <v>212</v>
      </c>
    </row>
    <row r="140" spans="4:4">
      <c r="D140" t="s">
        <v>213</v>
      </c>
    </row>
    <row r="141" spans="4:4">
      <c r="D141" t="s">
        <v>447</v>
      </c>
    </row>
    <row r="142" spans="4:4">
      <c r="D142" t="s">
        <v>214</v>
      </c>
    </row>
    <row r="143" spans="4:4">
      <c r="D143" t="s">
        <v>448</v>
      </c>
    </row>
    <row r="144" spans="4:4">
      <c r="D144" t="s">
        <v>215</v>
      </c>
    </row>
    <row r="145" spans="4:4">
      <c r="D145" t="s">
        <v>449</v>
      </c>
    </row>
    <row r="146" spans="4:4">
      <c r="D146" t="s">
        <v>216</v>
      </c>
    </row>
    <row r="147" spans="4:4">
      <c r="D147" t="s">
        <v>450</v>
      </c>
    </row>
    <row r="148" spans="4:4">
      <c r="D148" t="s">
        <v>81</v>
      </c>
    </row>
    <row r="149" spans="4:4">
      <c r="D149" t="s">
        <v>217</v>
      </c>
    </row>
    <row r="150" spans="4:4">
      <c r="D150" t="s">
        <v>218</v>
      </c>
    </row>
    <row r="151" spans="4:4">
      <c r="D151" t="s">
        <v>219</v>
      </c>
    </row>
    <row r="152" spans="4:4">
      <c r="D152" t="s">
        <v>220</v>
      </c>
    </row>
    <row r="153" spans="4:4">
      <c r="D153" t="s">
        <v>344</v>
      </c>
    </row>
    <row r="154" spans="4:4">
      <c r="D154" t="s">
        <v>221</v>
      </c>
    </row>
    <row r="155" spans="4:4">
      <c r="D155" t="s">
        <v>222</v>
      </c>
    </row>
    <row r="156" spans="4:4">
      <c r="D156" t="s">
        <v>223</v>
      </c>
    </row>
    <row r="157" spans="4:4">
      <c r="D157" t="s">
        <v>224</v>
      </c>
    </row>
    <row r="158" spans="4:4">
      <c r="D158" t="s">
        <v>345</v>
      </c>
    </row>
    <row r="159" spans="4:4">
      <c r="D159" t="s">
        <v>225</v>
      </c>
    </row>
    <row r="160" spans="4:4">
      <c r="D160" t="s">
        <v>346</v>
      </c>
    </row>
    <row r="161" spans="4:4">
      <c r="D161" t="s">
        <v>451</v>
      </c>
    </row>
    <row r="162" spans="4:4">
      <c r="D162" t="s">
        <v>347</v>
      </c>
    </row>
    <row r="163" spans="4:4">
      <c r="D163" t="s">
        <v>348</v>
      </c>
    </row>
    <row r="164" spans="4:4">
      <c r="D164" t="s">
        <v>452</v>
      </c>
    </row>
    <row r="165" spans="4:4">
      <c r="D165" t="s">
        <v>349</v>
      </c>
    </row>
    <row r="166" spans="4:4">
      <c r="D166" t="s">
        <v>226</v>
      </c>
    </row>
    <row r="167" spans="4:4">
      <c r="D167" t="s">
        <v>227</v>
      </c>
    </row>
    <row r="168" spans="4:4">
      <c r="D168" t="s">
        <v>228</v>
      </c>
    </row>
    <row r="169" spans="4:4">
      <c r="D169" t="s">
        <v>229</v>
      </c>
    </row>
    <row r="170" spans="4:4">
      <c r="D170" t="s">
        <v>230</v>
      </c>
    </row>
    <row r="171" spans="4:4">
      <c r="D171" t="s">
        <v>231</v>
      </c>
    </row>
    <row r="172" spans="4:4">
      <c r="D172" t="s">
        <v>232</v>
      </c>
    </row>
    <row r="173" spans="4:4">
      <c r="D173" t="s">
        <v>233</v>
      </c>
    </row>
    <row r="174" spans="4:4">
      <c r="D174" t="s">
        <v>234</v>
      </c>
    </row>
    <row r="175" spans="4:4">
      <c r="D175" t="s">
        <v>235</v>
      </c>
    </row>
    <row r="176" spans="4:4">
      <c r="D176" t="s">
        <v>453</v>
      </c>
    </row>
    <row r="177" spans="4:4">
      <c r="D177" t="s">
        <v>350</v>
      </c>
    </row>
    <row r="178" spans="4:4">
      <c r="D178" t="s">
        <v>351</v>
      </c>
    </row>
    <row r="179" spans="4:4">
      <c r="D179" t="s">
        <v>236</v>
      </c>
    </row>
    <row r="180" spans="4:4">
      <c r="D180" t="s">
        <v>237</v>
      </c>
    </row>
    <row r="181" spans="4:4">
      <c r="D181" t="s">
        <v>454</v>
      </c>
    </row>
    <row r="182" spans="4:4">
      <c r="D182" t="s">
        <v>238</v>
      </c>
    </row>
    <row r="183" spans="4:4">
      <c r="D183" t="s">
        <v>239</v>
      </c>
    </row>
    <row r="184" spans="4:4">
      <c r="D184" t="s">
        <v>240</v>
      </c>
    </row>
    <row r="185" spans="4:4">
      <c r="D185" t="s">
        <v>455</v>
      </c>
    </row>
    <row r="186" spans="4:4">
      <c r="D186" t="s">
        <v>241</v>
      </c>
    </row>
    <row r="187" spans="4:4">
      <c r="D187" t="s">
        <v>242</v>
      </c>
    </row>
    <row r="188" spans="4:4">
      <c r="D188" t="s">
        <v>456</v>
      </c>
    </row>
    <row r="189" spans="4:4">
      <c r="D189" t="s">
        <v>352</v>
      </c>
    </row>
    <row r="190" spans="4:4">
      <c r="D190" t="s">
        <v>243</v>
      </c>
    </row>
    <row r="191" spans="4:4">
      <c r="D191" t="s">
        <v>244</v>
      </c>
    </row>
    <row r="192" spans="4:4">
      <c r="D192" t="s">
        <v>353</v>
      </c>
    </row>
    <row r="193" spans="4:4">
      <c r="D193" t="s">
        <v>245</v>
      </c>
    </row>
    <row r="194" spans="4:4">
      <c r="D194" t="s">
        <v>354</v>
      </c>
    </row>
    <row r="195" spans="4:4">
      <c r="D195" t="s">
        <v>246</v>
      </c>
    </row>
    <row r="196" spans="4:4">
      <c r="D196" t="s">
        <v>247</v>
      </c>
    </row>
    <row r="197" spans="4:4">
      <c r="D197" t="s">
        <v>355</v>
      </c>
    </row>
    <row r="198" spans="4:4">
      <c r="D198" t="s">
        <v>113</v>
      </c>
    </row>
    <row r="199" spans="4:4">
      <c r="D199" t="s">
        <v>248</v>
      </c>
    </row>
    <row r="200" spans="4:4">
      <c r="D200" t="s">
        <v>249</v>
      </c>
    </row>
    <row r="201" spans="4:4">
      <c r="D201" t="s">
        <v>250</v>
      </c>
    </row>
    <row r="202" spans="4:4">
      <c r="D202" t="s">
        <v>251</v>
      </c>
    </row>
    <row r="203" spans="4:4">
      <c r="D203" t="s">
        <v>252</v>
      </c>
    </row>
    <row r="204" spans="4:4">
      <c r="D204" t="s">
        <v>253</v>
      </c>
    </row>
    <row r="205" spans="4:4">
      <c r="D205" t="s">
        <v>254</v>
      </c>
    </row>
    <row r="206" spans="4:4">
      <c r="D206" t="s">
        <v>255</v>
      </c>
    </row>
    <row r="207" spans="4:4">
      <c r="D207" t="s">
        <v>356</v>
      </c>
    </row>
    <row r="208" spans="4:4">
      <c r="D208" t="s">
        <v>457</v>
      </c>
    </row>
    <row r="209" spans="4:4">
      <c r="D209" t="s">
        <v>357</v>
      </c>
    </row>
    <row r="210" spans="4:4">
      <c r="D210" t="s">
        <v>256</v>
      </c>
    </row>
    <row r="211" spans="4:4">
      <c r="D211" t="s">
        <v>257</v>
      </c>
    </row>
    <row r="212" spans="4:4">
      <c r="D212" t="s">
        <v>258</v>
      </c>
    </row>
    <row r="213" spans="4:4">
      <c r="D213" t="s">
        <v>358</v>
      </c>
    </row>
    <row r="214" spans="4:4">
      <c r="D214" t="s">
        <v>458</v>
      </c>
    </row>
    <row r="215" spans="4:4">
      <c r="D215" t="s">
        <v>259</v>
      </c>
    </row>
    <row r="216" spans="4:4">
      <c r="D216" t="s">
        <v>260</v>
      </c>
    </row>
    <row r="217" spans="4:4">
      <c r="D217" t="s">
        <v>261</v>
      </c>
    </row>
    <row r="218" spans="4:4">
      <c r="D218" t="s">
        <v>359</v>
      </c>
    </row>
    <row r="219" spans="4:4">
      <c r="D219" t="s">
        <v>459</v>
      </c>
    </row>
    <row r="220" spans="4:4">
      <c r="D220" t="s">
        <v>262</v>
      </c>
    </row>
    <row r="221" spans="4:4">
      <c r="D221" t="s">
        <v>263</v>
      </c>
    </row>
    <row r="222" spans="4:4">
      <c r="D222" t="s">
        <v>264</v>
      </c>
    </row>
    <row r="223" spans="4:4">
      <c r="D223" t="s">
        <v>360</v>
      </c>
    </row>
    <row r="224" spans="4:4">
      <c r="D224" t="s">
        <v>265</v>
      </c>
    </row>
    <row r="225" spans="4:4">
      <c r="D225" t="s">
        <v>361</v>
      </c>
    </row>
    <row r="226" spans="4:4">
      <c r="D226" t="s">
        <v>362</v>
      </c>
    </row>
    <row r="227" spans="4:4">
      <c r="D227" t="s">
        <v>363</v>
      </c>
    </row>
    <row r="228" spans="4:4">
      <c r="D228" t="s">
        <v>364</v>
      </c>
    </row>
    <row r="229" spans="4:4">
      <c r="D229" t="s">
        <v>266</v>
      </c>
    </row>
    <row r="230" spans="4:4">
      <c r="D230" t="s">
        <v>267</v>
      </c>
    </row>
    <row r="231" spans="4:4">
      <c r="D231" t="s">
        <v>268</v>
      </c>
    </row>
    <row r="232" spans="4:4">
      <c r="D232" t="s">
        <v>269</v>
      </c>
    </row>
    <row r="233" spans="4:4">
      <c r="D233" t="s">
        <v>270</v>
      </c>
    </row>
    <row r="234" spans="4:4">
      <c r="D234" t="s">
        <v>271</v>
      </c>
    </row>
    <row r="235" spans="4:4">
      <c r="D235" t="s">
        <v>118</v>
      </c>
    </row>
    <row r="236" spans="4:4">
      <c r="D236" t="s">
        <v>272</v>
      </c>
    </row>
    <row r="237" spans="4:4">
      <c r="D237" t="s">
        <v>365</v>
      </c>
    </row>
    <row r="238" spans="4:4">
      <c r="D238" t="s">
        <v>273</v>
      </c>
    </row>
    <row r="239" spans="4:4">
      <c r="D239" t="s">
        <v>460</v>
      </c>
    </row>
    <row r="240" spans="4:4">
      <c r="D240" t="s">
        <v>274</v>
      </c>
    </row>
    <row r="241" spans="4:4">
      <c r="D241" t="s">
        <v>275</v>
      </c>
    </row>
    <row r="242" spans="4:4">
      <c r="D242" t="s">
        <v>366</v>
      </c>
    </row>
    <row r="243" spans="4:4">
      <c r="D243" t="s">
        <v>367</v>
      </c>
    </row>
    <row r="244" spans="4:4">
      <c r="D244" t="s">
        <v>276</v>
      </c>
    </row>
    <row r="245" spans="4:4">
      <c r="D245" t="s">
        <v>368</v>
      </c>
    </row>
    <row r="246" spans="4:4">
      <c r="D246" t="s">
        <v>510</v>
      </c>
    </row>
    <row r="247" spans="4:4">
      <c r="D247" t="s">
        <v>461</v>
      </c>
    </row>
    <row r="248" spans="4:4">
      <c r="D248" t="s">
        <v>277</v>
      </c>
    </row>
    <row r="249" spans="4:4">
      <c r="D249" t="s">
        <v>369</v>
      </c>
    </row>
    <row r="250" spans="4:4">
      <c r="D250" t="s">
        <v>278</v>
      </c>
    </row>
    <row r="251" spans="4:4">
      <c r="D251" t="s">
        <v>279</v>
      </c>
    </row>
    <row r="252" spans="4:4">
      <c r="D252" t="s">
        <v>280</v>
      </c>
    </row>
    <row r="253" spans="4:4">
      <c r="D253" t="s">
        <v>370</v>
      </c>
    </row>
    <row r="254" spans="4:4">
      <c r="D254" t="s">
        <v>281</v>
      </c>
    </row>
    <row r="255" spans="4:4">
      <c r="D255" t="s">
        <v>282</v>
      </c>
    </row>
    <row r="256" spans="4:4">
      <c r="D256" t="s">
        <v>283</v>
      </c>
    </row>
    <row r="257" spans="4:4">
      <c r="D257" t="s">
        <v>114</v>
      </c>
    </row>
    <row r="258" spans="4:4">
      <c r="D258" t="s">
        <v>284</v>
      </c>
    </row>
    <row r="259" spans="4:4">
      <c r="D259" t="s">
        <v>285</v>
      </c>
    </row>
    <row r="260" spans="4:4">
      <c r="D260" t="s">
        <v>286</v>
      </c>
    </row>
    <row r="261" spans="4:4">
      <c r="D261" t="s">
        <v>371</v>
      </c>
    </row>
    <row r="262" spans="4:4">
      <c r="D262" t="s">
        <v>287</v>
      </c>
    </row>
    <row r="263" spans="4:4">
      <c r="D263" t="s">
        <v>288</v>
      </c>
    </row>
    <row r="264" spans="4:4">
      <c r="D264" t="s">
        <v>289</v>
      </c>
    </row>
    <row r="265" spans="4:4">
      <c r="D265" t="s">
        <v>290</v>
      </c>
    </row>
    <row r="266" spans="4:4">
      <c r="D266" t="s">
        <v>291</v>
      </c>
    </row>
    <row r="267" spans="4:4">
      <c r="D267" t="s">
        <v>462</v>
      </c>
    </row>
    <row r="268" spans="4:4">
      <c r="D268" t="s">
        <v>292</v>
      </c>
    </row>
    <row r="269" spans="4:4">
      <c r="D269" t="s">
        <v>293</v>
      </c>
    </row>
    <row r="270" spans="4:4">
      <c r="D270" t="s">
        <v>294</v>
      </c>
    </row>
    <row r="271" spans="4:4">
      <c r="D271" t="s">
        <v>295</v>
      </c>
    </row>
    <row r="272" spans="4:4">
      <c r="D272" t="s">
        <v>296</v>
      </c>
    </row>
    <row r="273" spans="4:4">
      <c r="D273" t="s">
        <v>297</v>
      </c>
    </row>
    <row r="274" spans="4:4">
      <c r="D274" t="s">
        <v>298</v>
      </c>
    </row>
    <row r="275" spans="4:4">
      <c r="D275" t="s">
        <v>299</v>
      </c>
    </row>
    <row r="276" spans="4:4">
      <c r="D276" t="s">
        <v>463</v>
      </c>
    </row>
    <row r="277" spans="4:4">
      <c r="D277" t="s">
        <v>372</v>
      </c>
    </row>
    <row r="278" spans="4:4">
      <c r="D278" t="s">
        <v>300</v>
      </c>
    </row>
    <row r="279" spans="4:4">
      <c r="D279" t="s">
        <v>301</v>
      </c>
    </row>
    <row r="280" spans="4:4">
      <c r="D280" t="s">
        <v>302</v>
      </c>
    </row>
    <row r="281" spans="4:4">
      <c r="D281" t="s">
        <v>303</v>
      </c>
    </row>
    <row r="282" spans="4:4">
      <c r="D282" t="s">
        <v>304</v>
      </c>
    </row>
    <row r="283" spans="4:4">
      <c r="D283" t="s">
        <v>373</v>
      </c>
    </row>
    <row r="284" spans="4:4">
      <c r="D284" t="s">
        <v>374</v>
      </c>
    </row>
    <row r="285" spans="4:4">
      <c r="D285" t="s">
        <v>305</v>
      </c>
    </row>
    <row r="286" spans="4:4">
      <c r="D286" t="s">
        <v>375</v>
      </c>
    </row>
    <row r="287" spans="4:4">
      <c r="D287" t="s">
        <v>376</v>
      </c>
    </row>
    <row r="288" spans="4:4">
      <c r="D288" t="s">
        <v>306</v>
      </c>
    </row>
    <row r="289" spans="4:4">
      <c r="D289" t="s">
        <v>307</v>
      </c>
    </row>
    <row r="290" spans="4:4">
      <c r="D290" t="s">
        <v>308</v>
      </c>
    </row>
    <row r="291" spans="4:4">
      <c r="D291" t="s">
        <v>309</v>
      </c>
    </row>
    <row r="292" spans="4:4">
      <c r="D292" t="s">
        <v>310</v>
      </c>
    </row>
    <row r="293" spans="4:4">
      <c r="D293" t="s">
        <v>311</v>
      </c>
    </row>
    <row r="294" spans="4:4">
      <c r="D294" t="s">
        <v>312</v>
      </c>
    </row>
    <row r="295" spans="4:4">
      <c r="D295" t="s">
        <v>377</v>
      </c>
    </row>
    <row r="296" spans="4:4">
      <c r="D296" t="s">
        <v>378</v>
      </c>
    </row>
  </sheetData>
  <autoFilter ref="D1:K293" xr:uid="{5FEFFF5A-A042-498D-B3C4-BF5F8D2BB4DE}"/>
  <phoneticPr fontId="82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K13" sqref="K13"/>
    </sheetView>
  </sheetViews>
  <sheetFormatPr defaultRowHeight="15"/>
  <cols>
    <col min="2" max="2" width="7" customWidth="1"/>
    <col min="3" max="4" width="10.28515625" customWidth="1"/>
    <col min="5" max="5" width="18.7109375" customWidth="1"/>
    <col min="6" max="6" width="19.7109375" customWidth="1"/>
    <col min="7" max="9" width="14.28515625" customWidth="1"/>
    <col min="10" max="10" width="8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" customWidth="1"/>
  </cols>
  <sheetData>
    <row r="1" spans="1:21" s="39" customFormat="1" ht="41.65" customHeight="1">
      <c r="A1" s="39" t="s">
        <v>20</v>
      </c>
      <c r="B1" s="39" t="s">
        <v>43</v>
      </c>
      <c r="C1" s="39" t="s">
        <v>46</v>
      </c>
      <c r="D1" s="39" t="s">
        <v>67</v>
      </c>
      <c r="E1" s="39" t="s">
        <v>419</v>
      </c>
      <c r="F1" s="39" t="s">
        <v>24</v>
      </c>
      <c r="G1" s="39" t="s">
        <v>35</v>
      </c>
      <c r="H1" s="39" t="s">
        <v>73</v>
      </c>
      <c r="I1" s="39" t="s">
        <v>47</v>
      </c>
      <c r="J1" s="39" t="s">
        <v>63</v>
      </c>
      <c r="K1" s="39" t="s">
        <v>67</v>
      </c>
      <c r="L1" s="39" t="s">
        <v>499</v>
      </c>
      <c r="M1" s="39" t="s">
        <v>25</v>
      </c>
      <c r="N1" s="39" t="s">
        <v>36</v>
      </c>
      <c r="O1" s="39" t="s">
        <v>45</v>
      </c>
      <c r="P1" s="39" t="s">
        <v>48</v>
      </c>
      <c r="Q1" s="39" t="s">
        <v>552</v>
      </c>
      <c r="R1" s="40" t="s">
        <v>469</v>
      </c>
      <c r="S1" s="39" t="s">
        <v>5</v>
      </c>
      <c r="T1" s="39" t="s">
        <v>80</v>
      </c>
      <c r="U1" s="39" t="s">
        <v>547</v>
      </c>
    </row>
    <row r="2" spans="1:21" ht="14.65" customHeight="1">
      <c r="A2" t="s">
        <v>507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83</v>
      </c>
      <c r="K2" s="4" t="s">
        <v>1</v>
      </c>
      <c r="L2" s="4" t="s">
        <v>610</v>
      </c>
      <c r="M2" s="4" t="s">
        <v>425</v>
      </c>
      <c r="N2" s="4" t="s">
        <v>0</v>
      </c>
      <c r="O2" s="4" t="s">
        <v>106</v>
      </c>
      <c r="P2" s="4" t="s">
        <v>1</v>
      </c>
      <c r="Q2" t="s">
        <v>553</v>
      </c>
      <c r="R2" t="s">
        <v>6</v>
      </c>
      <c r="S2" s="42" t="s">
        <v>108</v>
      </c>
      <c r="T2" s="4" t="s">
        <v>1</v>
      </c>
      <c r="U2" t="s">
        <v>576</v>
      </c>
    </row>
    <row r="3" spans="1:21">
      <c r="A3" t="s">
        <v>588</v>
      </c>
      <c r="B3">
        <v>2025</v>
      </c>
      <c r="C3" s="4" t="s">
        <v>70</v>
      </c>
      <c r="D3" s="4" t="s">
        <v>2</v>
      </c>
      <c r="E3" s="4" t="s">
        <v>420</v>
      </c>
      <c r="F3" s="4" t="s">
        <v>37</v>
      </c>
      <c r="G3" s="4" t="s">
        <v>3</v>
      </c>
      <c r="H3" s="4" t="s">
        <v>56</v>
      </c>
      <c r="I3" s="4" t="s">
        <v>84</v>
      </c>
      <c r="J3" s="4" t="s">
        <v>78</v>
      </c>
      <c r="K3" s="4" t="s">
        <v>2</v>
      </c>
      <c r="L3" s="4"/>
      <c r="M3" s="4" t="s">
        <v>600</v>
      </c>
      <c r="N3" s="4" t="s">
        <v>601</v>
      </c>
      <c r="O3" s="4" t="s">
        <v>107</v>
      </c>
      <c r="P3" s="4" t="s">
        <v>2</v>
      </c>
      <c r="Q3" t="s">
        <v>554</v>
      </c>
      <c r="R3" t="s">
        <v>7</v>
      </c>
      <c r="S3" s="42" t="s">
        <v>109</v>
      </c>
      <c r="T3" s="4" t="s">
        <v>2</v>
      </c>
      <c r="U3" t="s">
        <v>577</v>
      </c>
    </row>
    <row r="4" spans="1:21">
      <c r="A4" t="s">
        <v>604</v>
      </c>
      <c r="B4">
        <v>2026</v>
      </c>
      <c r="C4" s="4" t="s">
        <v>71</v>
      </c>
      <c r="D4" s="4"/>
      <c r="E4" s="4" t="s">
        <v>421</v>
      </c>
      <c r="F4" s="4"/>
      <c r="G4" t="s">
        <v>379</v>
      </c>
      <c r="H4" s="4" t="s">
        <v>587</v>
      </c>
      <c r="I4" s="4" t="s">
        <v>85</v>
      </c>
      <c r="J4" s="4" t="s">
        <v>79</v>
      </c>
      <c r="K4" s="4"/>
      <c r="L4" s="4"/>
      <c r="M4" s="4"/>
      <c r="N4" s="4" t="s">
        <v>602</v>
      </c>
      <c r="O4" s="4"/>
      <c r="P4" s="4"/>
      <c r="Q4" t="s">
        <v>555</v>
      </c>
      <c r="R4" t="s">
        <v>8</v>
      </c>
      <c r="S4" s="4" t="s">
        <v>110</v>
      </c>
      <c r="U4" t="s">
        <v>578</v>
      </c>
    </row>
    <row r="5" spans="1:21">
      <c r="A5" t="s">
        <v>117</v>
      </c>
      <c r="B5">
        <v>2027</v>
      </c>
      <c r="C5" s="4" t="s">
        <v>69</v>
      </c>
      <c r="D5" s="4"/>
      <c r="E5" s="4" t="s">
        <v>422</v>
      </c>
      <c r="F5" s="4"/>
      <c r="G5" s="4" t="s">
        <v>74</v>
      </c>
      <c r="H5" s="4" t="s">
        <v>380</v>
      </c>
      <c r="I5" s="1" t="s">
        <v>394</v>
      </c>
      <c r="K5" s="4"/>
      <c r="L5" s="4"/>
      <c r="N5" s="4" t="s">
        <v>603</v>
      </c>
      <c r="O5" s="4"/>
      <c r="P5" s="4"/>
      <c r="Q5" t="s">
        <v>556</v>
      </c>
      <c r="R5" t="s">
        <v>9</v>
      </c>
      <c r="S5" s="4" t="s">
        <v>112</v>
      </c>
      <c r="U5" t="s">
        <v>579</v>
      </c>
    </row>
    <row r="6" spans="1:21">
      <c r="A6" t="s">
        <v>589</v>
      </c>
      <c r="C6" s="4" t="s">
        <v>68</v>
      </c>
      <c r="E6" s="4" t="s">
        <v>423</v>
      </c>
      <c r="G6" s="4" t="s">
        <v>75</v>
      </c>
      <c r="H6" s="4" t="s">
        <v>381</v>
      </c>
      <c r="L6" s="4"/>
      <c r="M6" s="4"/>
      <c r="Q6" t="s">
        <v>557</v>
      </c>
      <c r="R6" s="2" t="s">
        <v>10</v>
      </c>
      <c r="S6" s="4" t="s">
        <v>111</v>
      </c>
      <c r="U6" t="s">
        <v>580</v>
      </c>
    </row>
    <row r="7" spans="1:21">
      <c r="A7" t="s">
        <v>590</v>
      </c>
      <c r="C7" s="4" t="s">
        <v>424</v>
      </c>
      <c r="G7" s="4" t="s">
        <v>76</v>
      </c>
      <c r="H7" s="4" t="s">
        <v>60</v>
      </c>
      <c r="L7" s="4"/>
      <c r="Q7" t="s">
        <v>558</v>
      </c>
      <c r="R7" t="s">
        <v>11</v>
      </c>
      <c r="U7" t="s">
        <v>581</v>
      </c>
    </row>
    <row r="8" spans="1:21">
      <c r="G8" s="4" t="s">
        <v>77</v>
      </c>
      <c r="H8" s="4" t="s">
        <v>382</v>
      </c>
      <c r="L8" s="4"/>
      <c r="Q8" t="s">
        <v>559</v>
      </c>
      <c r="R8" t="s">
        <v>12</v>
      </c>
      <c r="U8" t="s">
        <v>582</v>
      </c>
    </row>
    <row r="9" spans="1:21">
      <c r="G9" s="4"/>
      <c r="H9" s="4" t="s">
        <v>383</v>
      </c>
      <c r="L9" s="4"/>
      <c r="Q9" t="s">
        <v>560</v>
      </c>
      <c r="R9" t="s">
        <v>13</v>
      </c>
      <c r="U9" t="s">
        <v>583</v>
      </c>
    </row>
    <row r="10" spans="1:21">
      <c r="Q10" t="s">
        <v>561</v>
      </c>
      <c r="R10" t="s">
        <v>14</v>
      </c>
      <c r="U10" t="s">
        <v>584</v>
      </c>
    </row>
    <row r="11" spans="1:21">
      <c r="Q11" t="s">
        <v>562</v>
      </c>
      <c r="R11" t="s">
        <v>15</v>
      </c>
    </row>
    <row r="12" spans="1:21">
      <c r="Q12" t="s">
        <v>563</v>
      </c>
      <c r="R12" t="s">
        <v>16</v>
      </c>
    </row>
    <row r="13" spans="1:21">
      <c r="L13" s="4"/>
      <c r="Q13" t="s">
        <v>564</v>
      </c>
      <c r="R13" s="3" t="s">
        <v>17</v>
      </c>
    </row>
    <row r="14" spans="1:21">
      <c r="L14" s="4"/>
      <c r="Q14" t="s">
        <v>565</v>
      </c>
      <c r="R14" s="3" t="s">
        <v>18</v>
      </c>
    </row>
    <row r="15" spans="1:21">
      <c r="L15" s="4"/>
    </row>
    <row r="16" spans="1:21">
      <c r="L16" s="4"/>
    </row>
    <row r="17" spans="12:12">
      <c r="L17" s="4"/>
    </row>
  </sheetData>
  <autoFilter ref="B1:S1" xr:uid="{CEB295A8-E453-403A-A9BA-9F06E2BA3E15}"/>
  <phoneticPr fontId="2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2026-01-20T02:32:52Z</dcterms:modified>
</cp:coreProperties>
</file>