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/>
  <fileRecoveryPr dataExtractLoad="1"/>
</workbook>
</file>

<file path=xl/calcChain.xml><?xml version="1.0" encoding="utf-8"?>
<calcChain xmlns="http://schemas.openxmlformats.org/spreadsheetml/2006/main">
  <c r="AW6" i="5" l="1"/>
  <c r="AY5" i="5"/>
  <c r="AP5" i="5"/>
  <c r="AM5" i="5"/>
  <c r="AE5" i="5"/>
  <c r="AF5" i="5" s="1"/>
  <c r="AH5" i="5" s="1"/>
  <c r="AY4" i="5"/>
  <c r="AP4" i="5"/>
  <c r="AM4" i="5"/>
  <c r="AE4" i="5"/>
  <c r="AF4" i="5" s="1"/>
  <c r="AH4" i="5" s="1"/>
  <c r="AY3" i="5"/>
  <c r="AQ3" i="5"/>
  <c r="AP3" i="5"/>
  <c r="AM3" i="5"/>
  <c r="AE3" i="5"/>
  <c r="AF3" i="5" s="1"/>
  <c r="AH3" i="5" s="1"/>
  <c r="AY2" i="5"/>
  <c r="AY6" i="5" s="1"/>
  <c r="AP2" i="5"/>
  <c r="AM2" i="5"/>
  <c r="AQ2" i="5" s="1"/>
  <c r="AE2" i="5"/>
  <c r="AF2" i="5" s="1"/>
  <c r="AH2" i="5" s="1"/>
  <c r="AQ5" i="5" l="1"/>
  <c r="AR5" i="5" s="1"/>
  <c r="AQ4" i="5"/>
  <c r="AK5" i="5"/>
  <c r="AR4" i="5" l="1"/>
  <c r="AK4" i="5"/>
  <c r="AR2" i="5"/>
  <c r="AK2" i="5"/>
  <c r="AR3" i="5"/>
  <c r="AK3" i="5"/>
  <c r="AX5" i="5"/>
  <c r="AS5" i="5"/>
  <c r="AX2" i="5" l="1"/>
  <c r="AS2" i="5"/>
  <c r="AX3" i="5"/>
  <c r="AS3" i="5"/>
  <c r="AX4" i="5"/>
  <c r="AS4" i="5"/>
  <c r="AX6" i="5" l="1"/>
</calcChain>
</file>

<file path=xl/sharedStrings.xml><?xml version="1.0" encoding="utf-8"?>
<sst xmlns="http://schemas.openxmlformats.org/spreadsheetml/2006/main" count="99" uniqueCount="71">
  <si>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</si>
  <si>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</si>
  <si>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</si>
  <si>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</si>
  <si>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</si>
  <si>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</si>
  <si>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</si>
  <si>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</si>
  <si>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</si>
  <si>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</si>
  <si>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</si>
  <si>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</si>
  <si>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</si>
  <si>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</si>
  <si>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</si>
  <si>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</si>
  <si>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</si>
  <si>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</si>
  <si>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</si>
  <si>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</si>
  <si>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</si>
  <si>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</si>
  <si>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</si>
  <si>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</si>
  <si>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</si>
  <si>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</si>
  <si>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</si>
  <si>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</si>
  <si>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</si>
  <si>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</si>
  <si>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</si>
  <si>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</si>
  <si>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</si>
  <si>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</si>
  <si>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</si>
  <si>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</si>
  <si>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</si>
  <si>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</si>
  <si>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</si>
  <si>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</si>
  <si>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</si>
  <si>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</si>
  <si>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</si>
  <si>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</si>
  <si>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</si>
  <si>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</si>
  <si>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</si>
  <si>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</si>
  <si>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</si>
  <si>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</si>
  <si>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</si>
  <si>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Size/Spec.</t>
  </si>
  <si>
    <t>Additional Customer Item#</t>
  </si>
  <si>
    <t>Additional Customer Price</t>
  </si>
  <si>
    <t>NA</t>
  </si>
  <si>
    <t xml:space="preserve">Animal Cars </t>
  </si>
  <si>
    <t xml:space="preserve">Dino Sports </t>
  </si>
  <si>
    <t xml:space="preserve"> Print Reverse Solid Comforter Set</t>
  </si>
  <si>
    <t>Polyester</t>
  </si>
  <si>
    <t>FACE: 100gsm microfiber Print.
BACK: 75gsm microfiber Solid Stitch.  
FILL: 170gsm polyester.</t>
  </si>
  <si>
    <t>Twin: Comforter 63x86"/Sham 20x26"</t>
  </si>
  <si>
    <t>Multi</t>
  </si>
  <si>
    <t>Purple</t>
  </si>
  <si>
    <t>Aqua</t>
  </si>
  <si>
    <t>Gray</t>
  </si>
  <si>
    <t>Sun</t>
    <phoneticPr fontId="0" type="Hiragana"/>
  </si>
  <si>
    <t xml:space="preserve">Butterfly </t>
    <phoneticPr fontId="0" type="Hiragana"/>
  </si>
  <si>
    <t>DG10-424</t>
  </si>
  <si>
    <t>DG10-425</t>
  </si>
  <si>
    <t>DG10-426</t>
  </si>
  <si>
    <t>DG10-423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</si>
</sst>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2" fillId="0" borderId="0" xfId="4" applyAlignment="1">
      <alignment wrapText="1"/>
    </xf>
    <xf numFmtId="177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5" borderId="1" xfId="4" applyFill="1" applyBorder="1" applyAlignment="1">
      <alignment wrapText="1"/>
    </xf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1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06/relationships/rdRichValue" Target="richData/rdrichvalue.xml"/><Relationship Id="rId4" Type="http://schemas.openxmlformats.org/officeDocument/2006/relationships/sharedStrings" Target="sharedStrings.xml"/><Relationship Id="rId22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K1" workbookViewId="0">
      <selection activeCell="T2" sqref="T2:W5"/>
    </sheetView>
  </sheetViews>
  <sheetFormatPr defaultRowHeight="13.5" x14ac:dyDescent="0.25"/>
  <sheetData>
    <row r="1" spans="1:54" ht="64.5" x14ac:dyDescent="0.25">
      <c r="A1" s="6" t="s">
        <v>4</v>
      </c>
      <c r="B1" s="6" t="s">
        <v>5</v>
      </c>
      <c r="C1" s="34" t="s">
        <v>6</v>
      </c>
      <c r="D1" s="35" t="s">
        <v>0</v>
      </c>
      <c r="E1" s="35" t="s">
        <v>2</v>
      </c>
      <c r="F1" s="8" t="s">
        <v>44</v>
      </c>
      <c r="G1" s="34" t="s">
        <v>7</v>
      </c>
      <c r="H1" s="7" t="s">
        <v>8</v>
      </c>
      <c r="I1" s="7" t="s">
        <v>46</v>
      </c>
      <c r="J1" s="7" t="s">
        <v>9</v>
      </c>
      <c r="K1" s="7" t="s">
        <v>50</v>
      </c>
      <c r="L1" s="40" t="s">
        <v>51</v>
      </c>
      <c r="M1" s="7" t="s">
        <v>10</v>
      </c>
      <c r="N1" s="34" t="s">
        <v>49</v>
      </c>
      <c r="O1" s="34" t="s">
        <v>11</v>
      </c>
      <c r="P1" s="41" t="s">
        <v>52</v>
      </c>
      <c r="Q1" s="34" t="s">
        <v>12</v>
      </c>
      <c r="R1" s="34" t="s">
        <v>13</v>
      </c>
      <c r="S1" s="7" t="s">
        <v>47</v>
      </c>
      <c r="T1" s="9" t="s">
        <v>14</v>
      </c>
      <c r="U1" s="10" t="s">
        <v>15</v>
      </c>
      <c r="V1" s="11" t="s">
        <v>16</v>
      </c>
      <c r="W1" s="12" t="s">
        <v>17</v>
      </c>
      <c r="X1" s="13" t="s">
        <v>18</v>
      </c>
      <c r="Y1" s="14" t="s">
        <v>1</v>
      </c>
      <c r="Z1" s="36" t="s">
        <v>19</v>
      </c>
      <c r="AA1" s="36" t="s">
        <v>20</v>
      </c>
      <c r="AB1" s="36" t="s">
        <v>21</v>
      </c>
      <c r="AC1" s="15" t="s">
        <v>22</v>
      </c>
      <c r="AD1" s="16" t="s">
        <v>23</v>
      </c>
      <c r="AE1" s="38" t="s">
        <v>24</v>
      </c>
      <c r="AF1" s="17" t="s">
        <v>25</v>
      </c>
      <c r="AG1" s="6" t="s">
        <v>26</v>
      </c>
      <c r="AH1" s="18" t="s">
        <v>27</v>
      </c>
      <c r="AI1" s="6" t="s">
        <v>28</v>
      </c>
      <c r="AJ1" s="19" t="s">
        <v>29</v>
      </c>
      <c r="AK1" s="20" t="s">
        <v>30</v>
      </c>
      <c r="AL1" s="19" t="s">
        <v>31</v>
      </c>
      <c r="AM1" s="18" t="s">
        <v>32</v>
      </c>
      <c r="AN1" s="14" t="s">
        <v>33</v>
      </c>
      <c r="AO1" s="19" t="s">
        <v>34</v>
      </c>
      <c r="AP1" s="18" t="s">
        <v>35</v>
      </c>
      <c r="AQ1" s="18" t="s">
        <v>36</v>
      </c>
      <c r="AR1" s="21" t="s">
        <v>37</v>
      </c>
      <c r="AS1" s="21" t="s">
        <v>38</v>
      </c>
      <c r="AT1" s="22" t="s">
        <v>39</v>
      </c>
      <c r="AU1" s="22" t="s">
        <v>53</v>
      </c>
      <c r="AV1" s="6" t="s">
        <v>40</v>
      </c>
      <c r="AW1" s="6" t="s">
        <v>41</v>
      </c>
      <c r="AX1" s="23" t="s">
        <v>42</v>
      </c>
      <c r="AY1" s="23" t="s">
        <v>43</v>
      </c>
      <c r="BA1" s="2"/>
      <c r="BB1" s="2"/>
    </row>
    <row r="2" spans="1:54" ht="195" x14ac:dyDescent="0.25">
      <c r="A2" s="24">
        <v>1</v>
      </c>
      <c r="B2" s="25"/>
      <c r="C2" s="25" t="s">
        <v>54</v>
      </c>
      <c r="D2" s="25"/>
      <c r="E2" s="25"/>
      <c r="F2" s="25" t="s">
        <v>48</v>
      </c>
      <c r="G2" s="25" t="s">
        <v>65</v>
      </c>
      <c r="H2" s="25" t="s">
        <v>57</v>
      </c>
      <c r="I2" s="25" t="s">
        <v>59</v>
      </c>
      <c r="J2" s="25" t="s">
        <v>58</v>
      </c>
      <c r="K2" s="25" t="s">
        <v>58</v>
      </c>
      <c r="L2" s="43" t="s">
        <v>60</v>
      </c>
      <c r="M2" s="25" t="s">
        <v>63</v>
      </c>
      <c r="N2" s="25"/>
      <c r="O2" s="25"/>
      <c r="P2" s="1"/>
      <c r="Q2" s="44" t="s">
        <v>70</v>
      </c>
      <c r="R2" s="25"/>
      <c r="S2" s="25" t="s">
        <v>45</v>
      </c>
      <c r="T2" s="26">
        <v>45</v>
      </c>
      <c r="U2" s="27">
        <v>7.95</v>
      </c>
      <c r="V2" s="28">
        <v>5.6603773584905657</v>
      </c>
      <c r="W2" s="29">
        <v>5.6603773584905657</v>
      </c>
      <c r="X2" s="4"/>
      <c r="Y2" s="25" t="s">
        <v>3</v>
      </c>
      <c r="Z2" s="37">
        <v>52</v>
      </c>
      <c r="AA2" s="37">
        <v>41</v>
      </c>
      <c r="AB2" s="37">
        <v>65</v>
      </c>
      <c r="AC2" s="27">
        <v>2</v>
      </c>
      <c r="AD2" s="5">
        <v>3</v>
      </c>
      <c r="AE2" s="39">
        <f>IF(Z2="","",Z2*AA2*AB2/1000000)</f>
        <v>0.13858000000000001</v>
      </c>
      <c r="AF2" s="30">
        <f>IF(AD2="","",65/AE2*AD2)</f>
        <v>1407.1294559099435</v>
      </c>
      <c r="AG2" s="25"/>
      <c r="AH2" s="31">
        <f>IF(ISERROR(AG2/AF2),"",AG2/AF2)</f>
        <v>0</v>
      </c>
      <c r="AI2" s="25"/>
      <c r="AJ2" s="32">
        <v>0.32800000000000001</v>
      </c>
      <c r="AK2" s="31">
        <f>IF(ISERROR(W2*AJ2),"",W2*AJ2)</f>
        <v>1.8566037735849057</v>
      </c>
      <c r="AL2" s="32"/>
      <c r="AM2" s="31">
        <f>IF(ISERROR(AT2*AL2),"",AT2*AL2)</f>
        <v>0</v>
      </c>
      <c r="AN2" s="25"/>
      <c r="AO2" s="32">
        <v>7.0000000000000007E-2</v>
      </c>
      <c r="AP2" s="31">
        <f>IF(ISERROR(AT2*AO2),"",AT2*AO2)</f>
        <v>0.53200000000000003</v>
      </c>
      <c r="AQ2" s="31">
        <f>IF(ISERROR(AM2+AP2),"",AM2+AP2)</f>
        <v>0.53200000000000003</v>
      </c>
      <c r="AR2" s="31">
        <f>IF(ISERROR(W2+AQ2),"",W2+AQ2)</f>
        <v>6.1923773584905657</v>
      </c>
      <c r="AS2" s="33">
        <f>IF(ISERROR((AT2-AR2)/AT2),"",(AT2-AR2)/AT2)</f>
        <v>0.18521350546176762</v>
      </c>
      <c r="AT2" s="31">
        <v>7.6</v>
      </c>
      <c r="AU2" s="42"/>
      <c r="AV2" s="4"/>
      <c r="AW2" s="5">
        <v>15000</v>
      </c>
      <c r="AX2" s="31">
        <f>IF(ISERROR(AR2*AW2),"",AR2*AW2)</f>
        <v>92885.660377358479</v>
      </c>
      <c r="AY2" s="31">
        <f>IF(ISERROR(AT2*AW2),"",AT2*AW2)</f>
        <v>114000</v>
      </c>
      <c r="BA2" s="2"/>
      <c r="BB2" s="2"/>
    </row>
    <row r="3" spans="1:54" ht="195" x14ac:dyDescent="0.25">
      <c r="A3" s="24">
        <v>2</v>
      </c>
      <c r="B3" s="25"/>
      <c r="C3" s="25" t="s">
        <v>54</v>
      </c>
      <c r="D3" s="25"/>
      <c r="E3" s="25"/>
      <c r="F3" s="25" t="s">
        <v>48</v>
      </c>
      <c r="G3" s="25" t="s">
        <v>66</v>
      </c>
      <c r="H3" s="25" t="s">
        <v>57</v>
      </c>
      <c r="I3" s="25" t="s">
        <v>59</v>
      </c>
      <c r="J3" s="25" t="s">
        <v>58</v>
      </c>
      <c r="K3" s="25" t="s">
        <v>58</v>
      </c>
      <c r="L3" s="43" t="s">
        <v>60</v>
      </c>
      <c r="M3" s="25" t="s">
        <v>62</v>
      </c>
      <c r="N3" s="25"/>
      <c r="O3" s="25"/>
      <c r="P3" s="1"/>
      <c r="Q3" s="44" t="s">
        <v>67</v>
      </c>
      <c r="R3" s="25"/>
      <c r="S3" s="25" t="s">
        <v>45</v>
      </c>
      <c r="T3" s="26">
        <v>45</v>
      </c>
      <c r="U3" s="27">
        <v>7.95</v>
      </c>
      <c r="V3" s="28">
        <v>5.6603773584905657</v>
      </c>
      <c r="W3" s="29">
        <v>5.6603773584905657</v>
      </c>
      <c r="X3" s="4"/>
      <c r="Y3" s="25" t="s">
        <v>3</v>
      </c>
      <c r="Z3" s="37">
        <v>52</v>
      </c>
      <c r="AA3" s="37">
        <v>41</v>
      </c>
      <c r="AB3" s="37">
        <v>65</v>
      </c>
      <c r="AC3" s="27">
        <v>2</v>
      </c>
      <c r="AD3" s="5">
        <v>3</v>
      </c>
      <c r="AE3" s="39">
        <f t="shared" ref="AE3:AE5" si="0">IF(Z3="","",Z3*AA3*AB3/1000000)</f>
        <v>0.13858000000000001</v>
      </c>
      <c r="AF3" s="30">
        <f t="shared" ref="AF3:AF5" si="1">IF(AD3="","",65/AE3*AD3)</f>
        <v>1407.1294559099435</v>
      </c>
      <c r="AG3" s="25"/>
      <c r="AH3" s="31">
        <f t="shared" ref="AH3:AH5" si="2">IF(ISERROR(AG3/AF3),"",AG3/AF3)</f>
        <v>0</v>
      </c>
      <c r="AI3" s="25"/>
      <c r="AJ3" s="32">
        <v>0.32800000000000001</v>
      </c>
      <c r="AK3" s="31">
        <f>IF(ISERROR(W3*AJ3),"",W3*AJ3)</f>
        <v>1.8566037735849057</v>
      </c>
      <c r="AL3" s="32"/>
      <c r="AM3" s="31">
        <f t="shared" ref="AM3:AM5" si="3">IF(ISERROR(AT3*AL3),"",AT3*AL3)</f>
        <v>0</v>
      </c>
      <c r="AN3" s="25"/>
      <c r="AO3" s="32">
        <v>7.0000000000000007E-2</v>
      </c>
      <c r="AP3" s="31">
        <f t="shared" ref="AP3:AP5" si="4">IF(ISERROR(AT3*AO3),"",AT3*AO3)</f>
        <v>0.53200000000000003</v>
      </c>
      <c r="AQ3" s="31">
        <f t="shared" ref="AQ3:AQ5" si="5">IF(ISERROR(AM3+AP3),"",AM3+AP3)</f>
        <v>0.53200000000000003</v>
      </c>
      <c r="AR3" s="31">
        <f t="shared" ref="AR3:AR5" si="6">IF(ISERROR(W3+AQ3),"",W3+AQ3)</f>
        <v>6.1923773584905657</v>
      </c>
      <c r="AS3" s="33">
        <f t="shared" ref="AS3:AS5" si="7">IF(ISERROR((AT3-AR3)/AT3),"",(AT3-AR3)/AT3)</f>
        <v>0.18521350546176762</v>
      </c>
      <c r="AT3" s="31">
        <v>7.6</v>
      </c>
      <c r="AU3" s="42"/>
      <c r="AV3" s="4"/>
      <c r="AW3" s="5">
        <v>15000</v>
      </c>
      <c r="AX3" s="31">
        <f t="shared" ref="AX3:AX5" si="8">IF(ISERROR(AR3*AW3),"",AR3*AW3)</f>
        <v>92885.660377358479</v>
      </c>
      <c r="AY3" s="31">
        <f t="shared" ref="AY3:AY5" si="9">IF(ISERROR(AT3*AW3),"",AT3*AW3)</f>
        <v>114000</v>
      </c>
      <c r="BA3" s="2"/>
      <c r="BB3" s="2"/>
    </row>
    <row r="4" spans="1:54" ht="195" x14ac:dyDescent="0.25">
      <c r="A4" s="24">
        <v>3</v>
      </c>
      <c r="B4" s="25"/>
      <c r="C4" s="25" t="s">
        <v>54</v>
      </c>
      <c r="D4" s="25"/>
      <c r="E4" s="25"/>
      <c r="F4" s="25" t="s">
        <v>48</v>
      </c>
      <c r="G4" s="25" t="s">
        <v>56</v>
      </c>
      <c r="H4" s="25" t="s">
        <v>57</v>
      </c>
      <c r="I4" s="25" t="s">
        <v>59</v>
      </c>
      <c r="J4" s="25" t="s">
        <v>58</v>
      </c>
      <c r="K4" s="25" t="s">
        <v>58</v>
      </c>
      <c r="L4" s="43" t="s">
        <v>60</v>
      </c>
      <c r="M4" s="25" t="s">
        <v>64</v>
      </c>
      <c r="N4" s="25"/>
      <c r="O4" s="25"/>
      <c r="P4" s="1"/>
      <c r="Q4" s="44" t="s">
        <v>68</v>
      </c>
      <c r="R4" s="25"/>
      <c r="S4" s="25" t="s">
        <v>45</v>
      </c>
      <c r="T4" s="26">
        <v>45</v>
      </c>
      <c r="U4" s="27">
        <v>7.95</v>
      </c>
      <c r="V4" s="28">
        <v>5.6603773584905657</v>
      </c>
      <c r="W4" s="29">
        <v>5.6603773584905657</v>
      </c>
      <c r="X4" s="4"/>
      <c r="Y4" s="25" t="s">
        <v>3</v>
      </c>
      <c r="Z4" s="37">
        <v>52</v>
      </c>
      <c r="AA4" s="37">
        <v>41</v>
      </c>
      <c r="AB4" s="37">
        <v>65</v>
      </c>
      <c r="AC4" s="27">
        <v>2</v>
      </c>
      <c r="AD4" s="5">
        <v>3</v>
      </c>
      <c r="AE4" s="39">
        <f t="shared" si="0"/>
        <v>0.13858000000000001</v>
      </c>
      <c r="AF4" s="30">
        <f t="shared" si="1"/>
        <v>1407.1294559099435</v>
      </c>
      <c r="AG4" s="25"/>
      <c r="AH4" s="31">
        <f t="shared" si="2"/>
        <v>0</v>
      </c>
      <c r="AI4" s="25"/>
      <c r="AJ4" s="32">
        <v>0.32800000000000001</v>
      </c>
      <c r="AK4" s="31">
        <f t="shared" ref="AK4:AK5" si="10">IF(ISERROR(W4*AJ4),"",W4*AJ4)</f>
        <v>1.8566037735849057</v>
      </c>
      <c r="AL4" s="32"/>
      <c r="AM4" s="31">
        <f t="shared" si="3"/>
        <v>0</v>
      </c>
      <c r="AN4" s="25"/>
      <c r="AO4" s="32">
        <v>7.0000000000000007E-2</v>
      </c>
      <c r="AP4" s="31">
        <f t="shared" si="4"/>
        <v>0.53200000000000003</v>
      </c>
      <c r="AQ4" s="31">
        <f t="shared" si="5"/>
        <v>0.53200000000000003</v>
      </c>
      <c r="AR4" s="31">
        <f t="shared" si="6"/>
        <v>6.1923773584905657</v>
      </c>
      <c r="AS4" s="33">
        <f t="shared" si="7"/>
        <v>0.18521350546176762</v>
      </c>
      <c r="AT4" s="31">
        <v>7.6</v>
      </c>
      <c r="AU4" s="42"/>
      <c r="AV4" s="4"/>
      <c r="AW4" s="5">
        <v>15000</v>
      </c>
      <c r="AX4" s="31">
        <f t="shared" si="8"/>
        <v>92885.660377358479</v>
      </c>
      <c r="AY4" s="31">
        <f t="shared" si="9"/>
        <v>114000</v>
      </c>
      <c r="BA4" s="2"/>
      <c r="BB4" s="2"/>
    </row>
    <row r="5" spans="1:54" ht="195" x14ac:dyDescent="0.25">
      <c r="A5" s="24">
        <v>4</v>
      </c>
      <c r="B5" s="25"/>
      <c r="C5" s="25" t="s">
        <v>54</v>
      </c>
      <c r="D5" s="25"/>
      <c r="E5" s="25"/>
      <c r="F5" s="25" t="s">
        <v>48</v>
      </c>
      <c r="G5" s="25" t="s">
        <v>55</v>
      </c>
      <c r="H5" s="25" t="s">
        <v>57</v>
      </c>
      <c r="I5" s="25" t="s">
        <v>59</v>
      </c>
      <c r="J5" s="25" t="s">
        <v>58</v>
      </c>
      <c r="K5" s="25" t="s">
        <v>58</v>
      </c>
      <c r="L5" s="43" t="s">
        <v>60</v>
      </c>
      <c r="M5" s="25" t="s">
        <v>61</v>
      </c>
      <c r="N5" s="25"/>
      <c r="O5" s="25"/>
      <c r="P5" s="1"/>
      <c r="Q5" s="44" t="s">
        <v>69</v>
      </c>
      <c r="R5" s="25"/>
      <c r="S5" s="25" t="s">
        <v>45</v>
      </c>
      <c r="T5" s="26">
        <v>45</v>
      </c>
      <c r="U5" s="27">
        <v>7.95</v>
      </c>
      <c r="V5" s="28">
        <v>5.6603773584905657</v>
      </c>
      <c r="W5" s="29">
        <v>5.6603773584905657</v>
      </c>
      <c r="X5" s="4"/>
      <c r="Y5" s="25" t="s">
        <v>3</v>
      </c>
      <c r="Z5" s="37">
        <v>52</v>
      </c>
      <c r="AA5" s="37">
        <v>41</v>
      </c>
      <c r="AB5" s="37">
        <v>65</v>
      </c>
      <c r="AC5" s="27">
        <v>2</v>
      </c>
      <c r="AD5" s="5">
        <v>3</v>
      </c>
      <c r="AE5" s="39">
        <f t="shared" si="0"/>
        <v>0.13858000000000001</v>
      </c>
      <c r="AF5" s="30">
        <f t="shared" si="1"/>
        <v>1407.1294559099435</v>
      </c>
      <c r="AG5" s="25"/>
      <c r="AH5" s="31">
        <f t="shared" si="2"/>
        <v>0</v>
      </c>
      <c r="AI5" s="25"/>
      <c r="AJ5" s="32">
        <v>0.32800000000000001</v>
      </c>
      <c r="AK5" s="31">
        <f t="shared" si="10"/>
        <v>1.8566037735849057</v>
      </c>
      <c r="AL5" s="32"/>
      <c r="AM5" s="31">
        <f t="shared" si="3"/>
        <v>0</v>
      </c>
      <c r="AN5" s="25"/>
      <c r="AO5" s="32">
        <v>7.0000000000000007E-2</v>
      </c>
      <c r="AP5" s="31">
        <f t="shared" si="4"/>
        <v>0.53200000000000003</v>
      </c>
      <c r="AQ5" s="31">
        <f t="shared" si="5"/>
        <v>0.53200000000000003</v>
      </c>
      <c r="AR5" s="31">
        <f t="shared" si="6"/>
        <v>6.1923773584905657</v>
      </c>
      <c r="AS5" s="33">
        <f t="shared" si="7"/>
        <v>0.18521350546176762</v>
      </c>
      <c r="AT5" s="31">
        <v>7.6</v>
      </c>
      <c r="AU5" s="42"/>
      <c r="AV5" s="4"/>
      <c r="AW5" s="5">
        <v>15000</v>
      </c>
      <c r="AX5" s="31">
        <f t="shared" si="8"/>
        <v>92885.660377358479</v>
      </c>
      <c r="AY5" s="31">
        <f t="shared" si="9"/>
        <v>114000</v>
      </c>
      <c r="BA5" s="2"/>
      <c r="BB5" s="2"/>
    </row>
    <row r="6" spans="1:54" ht="15" x14ac:dyDescent="0.25">
      <c r="AW6" s="2">
        <f>SUM(AW2:AW5)</f>
        <v>60000</v>
      </c>
      <c r="AX6" s="3">
        <f>SUM(AX2:AX5)</f>
        <v>371542.64150943392</v>
      </c>
      <c r="AY6" s="3">
        <f>SUM(AY2:AY5)</f>
        <v>456000</v>
      </c>
    </row>
    <row r="7" spans="1:54" ht="15" x14ac:dyDescent="0.25"/>
    <row r="8" spans="1:54" ht="15" x14ac:dyDescent="0.25"/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2026-01-16T03:46:32Z</dcterms:modified>
</cp:coreProperties>
</file>