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" i="1" l="1"/>
  <c r="BC7" i="1"/>
  <c r="AY7" i="1"/>
  <c r="AS7" i="1"/>
  <c r="AP7" i="1"/>
  <c r="AN7" i="1"/>
  <c r="AK7" i="1"/>
  <c r="AA7" i="1"/>
  <c r="Z7" i="1"/>
  <c r="BE7" i="1"/>
  <c r="BD6" i="1"/>
  <c r="BC6" i="1"/>
  <c r="AY6" i="1"/>
  <c r="AS6" i="1"/>
  <c r="AP6" i="1"/>
  <c r="AN6" i="1"/>
  <c r="AK6" i="1"/>
  <c r="AA6" i="1"/>
  <c r="Z6" i="1"/>
  <c r="BD5" i="1"/>
  <c r="BC5" i="1"/>
  <c r="AY5" i="1"/>
  <c r="AS5" i="1"/>
  <c r="AP5" i="1"/>
  <c r="AN5" i="1"/>
  <c r="AK5" i="1"/>
  <c r="AA5" i="1"/>
  <c r="Z5" i="1"/>
  <c r="BD4" i="1"/>
  <c r="BC4" i="1"/>
  <c r="AY4" i="1"/>
  <c r="AS4" i="1"/>
  <c r="AP4" i="1"/>
  <c r="AN4" i="1"/>
  <c r="AK4" i="1"/>
  <c r="AA4" i="1"/>
  <c r="Z4" i="1"/>
  <c r="BD3" i="1"/>
  <c r="BC3" i="1"/>
  <c r="AY3" i="1"/>
  <c r="AS3" i="1"/>
  <c r="AP3" i="1"/>
  <c r="AN3" i="1"/>
  <c r="AK3" i="1"/>
  <c r="AA3" i="1"/>
  <c r="Z3" i="1"/>
  <c r="BD2" i="1"/>
  <c r="BC2" i="1"/>
  <c r="AY2" i="1"/>
  <c r="AS2" i="1"/>
  <c r="AP2" i="1"/>
  <c r="AN2" i="1"/>
  <c r="AK2" i="1"/>
  <c r="AA2" i="1"/>
  <c r="Z2" i="1"/>
  <c r="AD6" i="1" l="1"/>
  <c r="AF6" i="1" s="1"/>
  <c r="AH6" i="1" s="1"/>
  <c r="AL6" i="1" s="1"/>
  <c r="BE2" i="1"/>
  <c r="BE3" i="1"/>
  <c r="AD7" i="1"/>
  <c r="AF7" i="1" s="1"/>
  <c r="AH7" i="1" s="1"/>
  <c r="AL7" i="1" s="1"/>
  <c r="AT2" i="1"/>
  <c r="AT4" i="1"/>
  <c r="AD5" i="1"/>
  <c r="AF5" i="1" s="1"/>
  <c r="AH5" i="1" s="1"/>
  <c r="AL5" i="1" s="1"/>
  <c r="BE6" i="1"/>
  <c r="AT6" i="1"/>
  <c r="AU6" i="1" s="1"/>
  <c r="AD2" i="1"/>
  <c r="AF2" i="1" s="1"/>
  <c r="AH2" i="1" s="1"/>
  <c r="AL2" i="1" s="1"/>
  <c r="BE4" i="1"/>
  <c r="AT3" i="1"/>
  <c r="BE5" i="1"/>
  <c r="AT5" i="1"/>
  <c r="AD3" i="1"/>
  <c r="AF3" i="1" s="1"/>
  <c r="AH3" i="1" s="1"/>
  <c r="AL3" i="1" s="1"/>
  <c r="AD4" i="1"/>
  <c r="AF4" i="1" s="1"/>
  <c r="AH4" i="1" s="1"/>
  <c r="AL4" i="1" s="1"/>
  <c r="AT7" i="1"/>
  <c r="AU4" i="1" l="1"/>
  <c r="BB4" i="1" s="1"/>
  <c r="AU2" i="1"/>
  <c r="AV2" i="1" s="1"/>
  <c r="AU3" i="1"/>
  <c r="AV3" i="1" s="1"/>
  <c r="AV4" i="1"/>
  <c r="AU5" i="1"/>
  <c r="AV5" i="1" s="1"/>
  <c r="AV6" i="1"/>
  <c r="BB6" i="1"/>
  <c r="AU7" i="1"/>
  <c r="BB7" i="1" s="1"/>
  <c r="AV7" i="1" l="1"/>
  <c r="BB5" i="1"/>
  <c r="BB2" i="1"/>
  <c r="BB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<sst xmlns="http://schemas.openxmlformats.org/spreadsheetml/2006/main" count="164" uniqueCount="106">
  <si>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</si>
  <si>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</si>
  <si>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</si>
  <si>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</si>
  <si>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</si>
  <si>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</si>
  <si>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</si>
  <si>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</si>
  <si>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</si>
  <si>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</si>
  <si>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</si>
  <si>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</si>
  <si>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</si>
  <si>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</si>
  <si>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</si>
  <si>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</si>
  <si>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</si>
  <si>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</si>
  <si>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</si>
  <si>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</si>
  <si>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</si>
  <si>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</si>
  <si>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</si>
  <si>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</si>
  <si>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</si>
  <si>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</si>
  <si>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</si>
  <si>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</si>
  <si>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</si>
  <si>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</si>
  <si>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</si>
  <si>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</si>
  <si>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</si>
  <si>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</si>
  <si>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</si>
  <si>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</si>
  <si>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</si>
  <si>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</si>
  <si>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</si>
  <si>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</si>
  <si>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</si>
  <si>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</si>
  <si>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</si>
  <si>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</si>
  <si>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</si>
  <si>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</si>
  <si>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</si>
  <si>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</si>
  <si>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</si>
  <si>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</si>
  <si>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</si>
  <si>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</si>
  <si>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June POE QTY</t>
  </si>
  <si>
    <t>Total Cost</t>
  </si>
  <si>
    <t>Total Sales</t>
  </si>
  <si>
    <t>Retailer Selling Price Total</t>
  </si>
  <si>
    <t>June POE CBM</t>
  </si>
  <si>
    <t>Master Carton CBM</t>
  </si>
  <si>
    <t>Master Carton Weight (kg)</t>
  </si>
  <si>
    <t>Remarks</t>
  </si>
  <si>
    <t>Port</t>
  </si>
  <si>
    <t>COO</t>
  </si>
  <si>
    <t>Vendor</t>
  </si>
  <si>
    <t>qty/pack</t>
    <phoneticPr fontId="12" type="noConversion"/>
  </si>
  <si>
    <t>group Pack</t>
    <phoneticPr fontId="12" type="noConversion"/>
  </si>
  <si>
    <t>PO</t>
    <phoneticPr fontId="12" type="noConversion"/>
  </si>
  <si>
    <t>Laura Ashley</t>
  </si>
  <si>
    <t>Laura Ashley 5%</t>
  </si>
  <si>
    <t>Normal</t>
  </si>
  <si>
    <t>China</t>
  </si>
  <si>
    <t xml:space="preserve">N Natori </t>
  </si>
  <si>
    <t>Blue</t>
  </si>
  <si>
    <t>Bath Hardware</t>
  </si>
  <si>
    <t>N Natori 5%</t>
    <phoneticPr fontId="12" type="noConversion"/>
  </si>
  <si>
    <t xml:space="preserve">Scallop </t>
  </si>
  <si>
    <r>
      <t xml:space="preserve">Printed Shower Tote
</t>
    </r>
    <r>
      <rPr>
        <sz val="11"/>
        <color rgb="FFFF0000"/>
        <rFont val="Calibri"/>
        <family val="2"/>
      </rPr>
      <t xml:space="preserve">SCALLOP PRINT – AS IS </t>
    </r>
    <phoneticPr fontId="12" type="noConversion"/>
  </si>
  <si>
    <t>Printed Shower Totes</t>
  </si>
  <si>
    <t xml:space="preserve">PEVA + iron wire </t>
  </si>
  <si>
    <t>12X8X7"</t>
  </si>
  <si>
    <t>Black</t>
  </si>
  <si>
    <t>3924.90.5650</t>
  </si>
  <si>
    <t>NingBo</t>
  </si>
  <si>
    <t>XJXY</t>
  </si>
  <si>
    <t>customer PO#619537</t>
    <phoneticPr fontId="12" type="noConversion"/>
  </si>
  <si>
    <t>N Natori 5%</t>
    <phoneticPr fontId="12" type="noConversion"/>
  </si>
  <si>
    <t>Cherry Blossom</t>
  </si>
  <si>
    <r>
      <t xml:space="preserve">Printed Shower Tote
</t>
    </r>
    <r>
      <rPr>
        <sz val="11"/>
        <color rgb="FFFF0000"/>
        <rFont val="Calibri"/>
        <family val="2"/>
      </rPr>
      <t>CHERRY BLOSSOM PRINT WITH WHITE TRIM</t>
    </r>
  </si>
  <si>
    <t>Blush</t>
  </si>
  <si>
    <t>Knolton</t>
  </si>
  <si>
    <r>
      <t xml:space="preserve">Printed Shower Tote
</t>
    </r>
    <r>
      <rPr>
        <sz val="11"/>
        <color rgb="FFFF0000"/>
        <rFont val="Calibri"/>
        <family val="2"/>
      </rPr>
      <t>KNOWLTON PRINT WITH GREEN TRIM</t>
    </r>
  </si>
  <si>
    <t xml:space="preserve">Multi </t>
  </si>
  <si>
    <t>customer PO#619543</t>
    <phoneticPr fontId="12" type="noConversion"/>
  </si>
  <si>
    <t xml:space="preserve">Ditsy Floral </t>
  </si>
  <si>
    <r>
      <t xml:space="preserve">Printed Shower Tote
</t>
    </r>
    <r>
      <rPr>
        <sz val="11"/>
        <color rgb="FFFF0000"/>
        <rFont val="Calibri"/>
        <family val="2"/>
      </rPr>
      <t>DITSY FLORAL PRINT WITH GINGHAM TRIM</t>
    </r>
  </si>
  <si>
    <t>Pia</t>
  </si>
  <si>
    <r>
      <t xml:space="preserve">Printed Shower Tote
</t>
    </r>
    <r>
      <rPr>
        <sz val="11"/>
        <color rgb="FFFF0000"/>
        <rFont val="Calibri"/>
        <family val="2"/>
      </rPr>
      <t>PIA PRINT WITH LIGHT PINK TRIM</t>
    </r>
  </si>
  <si>
    <t>Multi</t>
  </si>
  <si>
    <t>Trailing Bow</t>
  </si>
  <si>
    <r>
      <t xml:space="preserve">Printed Shower Tote
</t>
    </r>
    <r>
      <rPr>
        <sz val="11"/>
        <color rgb="FFFF0000"/>
        <rFont val="Calibri"/>
        <family val="2"/>
      </rPr>
      <t>TRAILING BOWS PRINT WITH LIGHT PINK TRIM</t>
    </r>
  </si>
  <si>
    <t xml:space="preserve">Pin </t>
  </si>
  <si>
    <t>LA76-0484</t>
    <phoneticPr fontId="2" type="noConversion"/>
  </si>
  <si>
    <t>LA76-0485</t>
  </si>
  <si>
    <t>LA76-0486</t>
  </si>
  <si>
    <t>LA76-0487</t>
  </si>
  <si>
    <t>NN76-0395</t>
  </si>
  <si>
    <t>NN76-0396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</si>
</sst>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0_);[Red]\(0\)"/>
    <numFmt numFmtId="180" formatCode="[$$-409]#,##0.00;\-[$$-409]#,##0.00"/>
    <numFmt numFmtId="181" formatCode="0.0%"/>
    <numFmt numFmtId="182" formatCode="_(* #,##0.00_);_(* \(#,##0.00\);_(* &quot;-&quot;??_);_(@_)"/>
    <numFmt numFmtId="183" formatCode="_([$$-409]* #,##0.00_);_([$$-409]* \(#,##0.00\);_([$$-409]* &quot;-&quot;??_);_(@_)"/>
  </numFmts>
  <fonts count="1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b/>
      <sz val="16"/>
      <color indexed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0" fontId="14" fillId="0" borderId="0"/>
    <xf numFmtId="0" fontId="8" fillId="0" borderId="0"/>
    <xf numFmtId="0" fontId="1" fillId="0" borderId="0"/>
    <xf numFmtId="182" fontId="14" fillId="0" borderId="0" applyFont="0" applyFill="0" applyBorder="0" applyAlignment="0" applyProtection="0"/>
    <xf numFmtId="183" fontId="8" fillId="0" borderId="0"/>
    <xf numFmtId="182" fontId="1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6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3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3" fillId="5" borderId="2" xfId="0" applyNumberFormat="1" applyFont="1" applyFill="1" applyBorder="1" applyAlignment="1">
      <alignment horizontal="center" wrapText="1"/>
    </xf>
    <xf numFmtId="176" fontId="9" fillId="5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3" fillId="0" borderId="2" xfId="2" applyNumberFormat="1" applyFont="1" applyBorder="1" applyAlignment="1">
      <alignment wrapText="1"/>
    </xf>
    <xf numFmtId="176" fontId="9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6" fontId="4" fillId="5" borderId="2" xfId="2" applyNumberFormat="1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176" fontId="3" fillId="3" borderId="2" xfId="2" applyNumberFormat="1" applyFont="1" applyFill="1" applyBorder="1" applyAlignment="1">
      <alignment wrapText="1"/>
    </xf>
    <xf numFmtId="0" fontId="5" fillId="7" borderId="2" xfId="0" applyFont="1" applyFill="1" applyBorder="1" applyAlignment="1">
      <alignment horizontal="center" wrapText="1"/>
    </xf>
    <xf numFmtId="176" fontId="11" fillId="0" borderId="2" xfId="2" applyNumberFormat="1" applyFont="1" applyBorder="1" applyAlignment="1">
      <alignment wrapText="1"/>
    </xf>
    <xf numFmtId="2" fontId="11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7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178" fontId="0" fillId="8" borderId="4" xfId="0" applyNumberFormat="1" applyFill="1" applyBorder="1" applyAlignment="1">
      <alignment vertical="center"/>
    </xf>
    <xf numFmtId="2" fontId="0" fillId="0" borderId="4" xfId="0" applyNumberFormat="1" applyBorder="1" applyAlignment="1">
      <alignment vertical="center"/>
    </xf>
    <xf numFmtId="1" fontId="0" fillId="8" borderId="4" xfId="0" applyNumberFormat="1" applyFill="1" applyBorder="1" applyAlignment="1">
      <alignment vertical="center"/>
    </xf>
    <xf numFmtId="3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 wrapText="1"/>
    </xf>
    <xf numFmtId="10" fontId="0" fillId="0" borderId="4" xfId="0" applyNumberFormat="1" applyBorder="1" applyAlignment="1">
      <alignment vertical="center"/>
    </xf>
    <xf numFmtId="176" fontId="0" fillId="8" borderId="4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10" fontId="0" fillId="8" borderId="4" xfId="5" applyNumberFormat="1" applyFont="1" applyFill="1" applyBorder="1" applyAlignment="1">
      <alignment vertical="center" wrapText="1"/>
    </xf>
    <xf numFmtId="176" fontId="4" fillId="5" borderId="4" xfId="0" applyNumberFormat="1" applyFont="1" applyFill="1" applyBorder="1" applyAlignment="1">
      <alignment vertical="center" wrapText="1"/>
    </xf>
    <xf numFmtId="176" fontId="5" fillId="8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8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3" fillId="5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81" fontId="6" fillId="0" borderId="4" xfId="0" applyNumberFormat="1" applyFont="1" applyBorder="1" applyAlignment="1">
      <alignment vertical="center"/>
    </xf>
    <xf numFmtId="10" fontId="0" fillId="8" borderId="4" xfId="5" applyNumberFormat="1" applyFont="1" applyFill="1" applyBorder="1" applyAlignment="1">
      <alignment vertical="center"/>
    </xf>
    <xf numFmtId="0" fontId="5" fillId="0" borderId="4" xfId="6" applyFont="1" applyBorder="1" applyAlignment="1">
      <alignment vertical="center" wrapText="1"/>
    </xf>
    <xf numFmtId="0" fontId="5" fillId="0" borderId="6" xfId="6" applyFont="1" applyBorder="1" applyAlignment="1">
      <alignment vertical="center" wrapText="1"/>
    </xf>
    <xf numFmtId="0" fontId="0" fillId="0" borderId="4" xfId="6" applyFont="1" applyBorder="1" applyAlignment="1">
      <alignment vertical="center" wrapText="1"/>
    </xf>
    <xf numFmtId="0" fontId="0" fillId="0" borderId="4" xfId="9" applyFont="1" applyBorder="1" applyAlignment="1">
      <alignment vertical="center" wrapText="1"/>
    </xf>
    <xf numFmtId="2" fontId="0" fillId="0" borderId="4" xfId="9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" fontId="0" fillId="0" borderId="4" xfId="9" applyNumberFormat="1" applyFont="1" applyBorder="1" applyAlignment="1">
      <alignment vertical="center" wrapText="1"/>
    </xf>
    <xf numFmtId="1" fontId="17" fillId="7" borderId="4" xfId="6" applyNumberFormat="1" applyFont="1" applyFill="1" applyBorder="1" applyAlignment="1">
      <alignment vertical="center" wrapText="1"/>
    </xf>
    <xf numFmtId="0" fontId="0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8" fillId="5" borderId="4" xfId="1" applyFont="1" applyFill="1" applyBorder="1" applyAlignment="1">
      <alignment horizontal="left" vertical="center"/>
    </xf>
    <xf numFmtId="0" fontId="0" fillId="5" borderId="4" xfId="6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20">
    <cellStyle name="Comma 5 2 2" xfId="13"/>
    <cellStyle name="Normal 2" xfId="1"/>
    <cellStyle name="Normal 2 18 2" xfId="2"/>
    <cellStyle name="Normal 2 2" xfId="7"/>
    <cellStyle name="Normal 2 2 2 2" xfId="8"/>
    <cellStyle name="Normal 2 4" xfId="3"/>
    <cellStyle name="Normal 2 4 2" xfId="4"/>
    <cellStyle name="Normal 2 42" xfId="18"/>
    <cellStyle name="Normal 2 42 3" xfId="19"/>
    <cellStyle name="Normal 3" xfId="6"/>
    <cellStyle name="Normal 3 2 2" xfId="9"/>
    <cellStyle name="Normal 5" xfId="16"/>
    <cellStyle name="Normal 5 2 2" xfId="17"/>
    <cellStyle name="Normal 6 2" xfId="12"/>
    <cellStyle name="Percent 2" xfId="5"/>
    <cellStyle name="常规" xfId="0" builtinId="0"/>
    <cellStyle name="常规 6 2" xfId="10"/>
    <cellStyle name="千位分隔 3" xfId="15"/>
    <cellStyle name="样式 1 3 2" xfId="11"/>
    <cellStyle name="样式 1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553590</xdr:colOff>
      <xdr:row>1</xdr:row>
      <xdr:rowOff>219807</xdr:rowOff>
    </xdr:from>
    <xdr:to>
      <xdr:col>1</xdr:col>
      <xdr:colOff>2047892</xdr:colOff>
      <xdr:row>1</xdr:row>
      <xdr:rowOff>1304682</xdr:rowOff>
    </xdr:to>
    <xdr:pic>
      <xdr:nvPicPr>
        <xdr:cNvPr id="6" name="图片 16">
          <a:extLst>
            <a:ext uri="{FF2B5EF4-FFF2-40B4-BE49-F238E27FC236}">
              <a16:creationId xmlns="" xmlns:a16="http://schemas.microsoft.com/office/drawing/2014/main" id="{7E689250-BE15-4575-93F3-DFD3C74F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20809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" name="Text Box 2419">
          <a:extLst>
            <a:ext uri="{FF2B5EF4-FFF2-40B4-BE49-F238E27FC236}">
              <a16:creationId xmlns="" xmlns:a16="http://schemas.microsoft.com/office/drawing/2014/main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" name="Text Box 2419">
          <a:extLst>
            <a:ext uri="{FF2B5EF4-FFF2-40B4-BE49-F238E27FC236}">
              <a16:creationId xmlns="" xmlns:a16="http://schemas.microsoft.com/office/drawing/2014/main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="" xmlns:a16="http://schemas.microsoft.com/office/drawing/2014/main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="" xmlns:a16="http://schemas.microsoft.com/office/drawing/2014/main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="" xmlns:a16="http://schemas.microsoft.com/office/drawing/2014/main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="" xmlns:a16="http://schemas.microsoft.com/office/drawing/2014/main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="" xmlns:a16="http://schemas.microsoft.com/office/drawing/2014/main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" name="Text Box 2419">
          <a:extLst>
            <a:ext uri="{FF2B5EF4-FFF2-40B4-BE49-F238E27FC236}">
              <a16:creationId xmlns="" xmlns:a16="http://schemas.microsoft.com/office/drawing/2014/main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="" xmlns:a16="http://schemas.microsoft.com/office/drawing/2014/main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="" xmlns:a16="http://schemas.microsoft.com/office/drawing/2014/main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="" xmlns:a16="http://schemas.microsoft.com/office/drawing/2014/main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="" xmlns:a16="http://schemas.microsoft.com/office/drawing/2014/main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="" xmlns:a16="http://schemas.microsoft.com/office/drawing/2014/main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="" xmlns:a16="http://schemas.microsoft.com/office/drawing/2014/main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="" xmlns:a16="http://schemas.microsoft.com/office/drawing/2014/main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="" xmlns:a16="http://schemas.microsoft.com/office/drawing/2014/main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="" xmlns:a16="http://schemas.microsoft.com/office/drawing/2014/main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="" xmlns:a16="http://schemas.microsoft.com/office/drawing/2014/main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="" xmlns:a16="http://schemas.microsoft.com/office/drawing/2014/main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="" xmlns:a16="http://schemas.microsoft.com/office/drawing/2014/main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="" xmlns:a16="http://schemas.microsoft.com/office/drawing/2014/main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="" xmlns:a16="http://schemas.microsoft.com/office/drawing/2014/main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="" xmlns:a16="http://schemas.microsoft.com/office/drawing/2014/main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="" xmlns:a16="http://schemas.microsoft.com/office/drawing/2014/main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="" xmlns:a16="http://schemas.microsoft.com/office/drawing/2014/main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="" xmlns:a16="http://schemas.microsoft.com/office/drawing/2014/main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="" xmlns:a16="http://schemas.microsoft.com/office/drawing/2014/main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="" xmlns:a16="http://schemas.microsoft.com/office/drawing/2014/main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="" xmlns:a16="http://schemas.microsoft.com/office/drawing/2014/main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="" xmlns:a16="http://schemas.microsoft.com/office/drawing/2014/main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="" xmlns:a16="http://schemas.microsoft.com/office/drawing/2014/main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="" xmlns:a16="http://schemas.microsoft.com/office/drawing/2014/main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="" xmlns:a16="http://schemas.microsoft.com/office/drawing/2014/main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4" name="Text Box 2419">
          <a:extLst>
            <a:ext uri="{FF2B5EF4-FFF2-40B4-BE49-F238E27FC236}">
              <a16:creationId xmlns="" xmlns:a16="http://schemas.microsoft.com/office/drawing/2014/main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5" name="Text Box 2419">
          <a:extLst>
            <a:ext uri="{FF2B5EF4-FFF2-40B4-BE49-F238E27FC236}">
              <a16:creationId xmlns="" xmlns:a16="http://schemas.microsoft.com/office/drawing/2014/main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6" name="Text Box 2419">
          <a:extLst>
            <a:ext uri="{FF2B5EF4-FFF2-40B4-BE49-F238E27FC236}">
              <a16:creationId xmlns="" xmlns:a16="http://schemas.microsoft.com/office/drawing/2014/main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7" name="Text Box 2419">
          <a:extLst>
            <a:ext uri="{FF2B5EF4-FFF2-40B4-BE49-F238E27FC236}">
              <a16:creationId xmlns="" xmlns:a16="http://schemas.microsoft.com/office/drawing/2014/main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8" name="Text Box 2419">
          <a:extLst>
            <a:ext uri="{FF2B5EF4-FFF2-40B4-BE49-F238E27FC236}">
              <a16:creationId xmlns="" xmlns:a16="http://schemas.microsoft.com/office/drawing/2014/main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9" name="Text Box 2419">
          <a:extLst>
            <a:ext uri="{FF2B5EF4-FFF2-40B4-BE49-F238E27FC236}">
              <a16:creationId xmlns="" xmlns:a16="http://schemas.microsoft.com/office/drawing/2014/main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0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="" xmlns:a16="http://schemas.microsoft.com/office/drawing/2014/main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="" xmlns:a16="http://schemas.microsoft.com/office/drawing/2014/main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="" xmlns:a16="http://schemas.microsoft.com/office/drawing/2014/main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="" xmlns:a16="http://schemas.microsoft.com/office/drawing/2014/main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="" xmlns:a16="http://schemas.microsoft.com/office/drawing/2014/main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="" xmlns:a16="http://schemas.microsoft.com/office/drawing/2014/main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="" xmlns:a16="http://schemas.microsoft.com/office/drawing/2014/main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="" xmlns:a16="http://schemas.microsoft.com/office/drawing/2014/main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="" xmlns:a16="http://schemas.microsoft.com/office/drawing/2014/main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="" xmlns:a16="http://schemas.microsoft.com/office/drawing/2014/main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="" xmlns:a16="http://schemas.microsoft.com/office/drawing/2014/main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="" xmlns:a16="http://schemas.microsoft.com/office/drawing/2014/main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="" xmlns:a16="http://schemas.microsoft.com/office/drawing/2014/main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="" xmlns:a16="http://schemas.microsoft.com/office/drawing/2014/main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="" xmlns:a16="http://schemas.microsoft.com/office/drawing/2014/main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="" xmlns:a16="http://schemas.microsoft.com/office/drawing/2014/main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="" xmlns:a16="http://schemas.microsoft.com/office/drawing/2014/main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="" xmlns:a16="http://schemas.microsoft.com/office/drawing/2014/main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="" xmlns:a16="http://schemas.microsoft.com/office/drawing/2014/main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="" xmlns:a16="http://schemas.microsoft.com/office/drawing/2014/main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="" xmlns:a16="http://schemas.microsoft.com/office/drawing/2014/main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="" xmlns:a16="http://schemas.microsoft.com/office/drawing/2014/main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="" xmlns:a16="http://schemas.microsoft.com/office/drawing/2014/main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="" xmlns:a16="http://schemas.microsoft.com/office/drawing/2014/main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="" xmlns:a16="http://schemas.microsoft.com/office/drawing/2014/main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="" xmlns:a16="http://schemas.microsoft.com/office/drawing/2014/main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="" xmlns:a16="http://schemas.microsoft.com/office/drawing/2014/main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="" xmlns:a16="http://schemas.microsoft.com/office/drawing/2014/main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="" xmlns:a16="http://schemas.microsoft.com/office/drawing/2014/main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="" xmlns:a16="http://schemas.microsoft.com/office/drawing/2014/main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="" xmlns:a16="http://schemas.microsoft.com/office/drawing/2014/main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="" xmlns:a16="http://schemas.microsoft.com/office/drawing/2014/main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="" xmlns:a16="http://schemas.microsoft.com/office/drawing/2014/main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="" xmlns:a16="http://schemas.microsoft.com/office/drawing/2014/main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="" xmlns:a16="http://schemas.microsoft.com/office/drawing/2014/main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="" xmlns:a16="http://schemas.microsoft.com/office/drawing/2014/main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="" xmlns:a16="http://schemas.microsoft.com/office/drawing/2014/main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="" xmlns:a16="http://schemas.microsoft.com/office/drawing/2014/main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="" xmlns:a16="http://schemas.microsoft.com/office/drawing/2014/main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="" xmlns:a16="http://schemas.microsoft.com/office/drawing/2014/main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="" xmlns:a16="http://schemas.microsoft.com/office/drawing/2014/main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="" xmlns:a16="http://schemas.microsoft.com/office/drawing/2014/main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="" xmlns:a16="http://schemas.microsoft.com/office/drawing/2014/main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="" xmlns:a16="http://schemas.microsoft.com/office/drawing/2014/main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="" xmlns:a16="http://schemas.microsoft.com/office/drawing/2014/main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="" xmlns:a16="http://schemas.microsoft.com/office/drawing/2014/main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="" xmlns:a16="http://schemas.microsoft.com/office/drawing/2014/main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="" xmlns:a16="http://schemas.microsoft.com/office/drawing/2014/main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="" xmlns:a16="http://schemas.microsoft.com/office/drawing/2014/main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="" xmlns:a16="http://schemas.microsoft.com/office/drawing/2014/main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="" xmlns:a16="http://schemas.microsoft.com/office/drawing/2014/main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="" xmlns:a16="http://schemas.microsoft.com/office/drawing/2014/main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="" xmlns:a16="http://schemas.microsoft.com/office/drawing/2014/main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="" xmlns:a16="http://schemas.microsoft.com/office/drawing/2014/main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="" xmlns:a16="http://schemas.microsoft.com/office/drawing/2014/main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="" xmlns:a16="http://schemas.microsoft.com/office/drawing/2014/main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="" xmlns:a16="http://schemas.microsoft.com/office/drawing/2014/main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="" xmlns:a16="http://schemas.microsoft.com/office/drawing/2014/main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="" xmlns:a16="http://schemas.microsoft.com/office/drawing/2014/main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="" xmlns:a16="http://schemas.microsoft.com/office/drawing/2014/main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="" xmlns:a16="http://schemas.microsoft.com/office/drawing/2014/main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="" xmlns:a16="http://schemas.microsoft.com/office/drawing/2014/main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="" xmlns:a16="http://schemas.microsoft.com/office/drawing/2014/main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="" xmlns:a16="http://schemas.microsoft.com/office/drawing/2014/main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="" xmlns:a16="http://schemas.microsoft.com/office/drawing/2014/main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="" xmlns:a16="http://schemas.microsoft.com/office/drawing/2014/main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="" xmlns:a16="http://schemas.microsoft.com/office/drawing/2014/main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="" xmlns:a16="http://schemas.microsoft.com/office/drawing/2014/main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="" xmlns:a16="http://schemas.microsoft.com/office/drawing/2014/main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="" xmlns:a16="http://schemas.microsoft.com/office/drawing/2014/main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="" xmlns:a16="http://schemas.microsoft.com/office/drawing/2014/main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="" xmlns:a16="http://schemas.microsoft.com/office/drawing/2014/main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="" xmlns:a16="http://schemas.microsoft.com/office/drawing/2014/main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="" xmlns:a16="http://schemas.microsoft.com/office/drawing/2014/main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="" xmlns:a16="http://schemas.microsoft.com/office/drawing/2014/main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="" xmlns:a16="http://schemas.microsoft.com/office/drawing/2014/main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="" xmlns:a16="http://schemas.microsoft.com/office/drawing/2014/main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="" xmlns:a16="http://schemas.microsoft.com/office/drawing/2014/main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="" xmlns:a16="http://schemas.microsoft.com/office/drawing/2014/main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="" xmlns:a16="http://schemas.microsoft.com/office/drawing/2014/main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="" xmlns:a16="http://schemas.microsoft.com/office/drawing/2014/main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="" xmlns:a16="http://schemas.microsoft.com/office/drawing/2014/main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="" xmlns:a16="http://schemas.microsoft.com/office/drawing/2014/main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="" xmlns:a16="http://schemas.microsoft.com/office/drawing/2014/main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="" xmlns:a16="http://schemas.microsoft.com/office/drawing/2014/main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="" xmlns:a16="http://schemas.microsoft.com/office/drawing/2014/main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="" xmlns:a16="http://schemas.microsoft.com/office/drawing/2014/main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="" xmlns:a16="http://schemas.microsoft.com/office/drawing/2014/main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="" xmlns:a16="http://schemas.microsoft.com/office/drawing/2014/main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="" xmlns:a16="http://schemas.microsoft.com/office/drawing/2014/main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="" xmlns:a16="http://schemas.microsoft.com/office/drawing/2014/main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="" xmlns:a16="http://schemas.microsoft.com/office/drawing/2014/main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="" xmlns:a16="http://schemas.microsoft.com/office/drawing/2014/main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="" xmlns:a16="http://schemas.microsoft.com/office/drawing/2014/main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="" xmlns:a16="http://schemas.microsoft.com/office/drawing/2014/main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="" xmlns:a16="http://schemas.microsoft.com/office/drawing/2014/main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="" xmlns:a16="http://schemas.microsoft.com/office/drawing/2014/main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="" xmlns:a16="http://schemas.microsoft.com/office/drawing/2014/main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="" xmlns:a16="http://schemas.microsoft.com/office/drawing/2014/main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="" xmlns:a16="http://schemas.microsoft.com/office/drawing/2014/main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="" xmlns:a16="http://schemas.microsoft.com/office/drawing/2014/main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="" xmlns:a16="http://schemas.microsoft.com/office/drawing/2014/main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="" xmlns:a16="http://schemas.microsoft.com/office/drawing/2014/main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="" xmlns:a16="http://schemas.microsoft.com/office/drawing/2014/main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="" xmlns:a16="http://schemas.microsoft.com/office/drawing/2014/main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2</xdr:row>
      <xdr:rowOff>219807</xdr:rowOff>
    </xdr:from>
    <xdr:ext cx="1494302" cy="1084875"/>
    <xdr:pic>
      <xdr:nvPicPr>
        <xdr:cNvPr id="165" name="图片 16">
          <a:extLst>
            <a:ext uri="{FF2B5EF4-FFF2-40B4-BE49-F238E27FC236}">
              <a16:creationId xmlns="" xmlns:a16="http://schemas.microsoft.com/office/drawing/2014/main" id="{67BA2C7C-EF0F-4D1C-8306-303E86D0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37192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3</xdr:row>
      <xdr:rowOff>219807</xdr:rowOff>
    </xdr:from>
    <xdr:ext cx="1494302" cy="1084875"/>
    <xdr:pic>
      <xdr:nvPicPr>
        <xdr:cNvPr id="166" name="图片 16">
          <a:extLst>
            <a:ext uri="{FF2B5EF4-FFF2-40B4-BE49-F238E27FC236}">
              <a16:creationId xmlns="" xmlns:a16="http://schemas.microsoft.com/office/drawing/2014/main" id="{653FA200-0F2E-47FE-A278-CE92D953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59671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4</xdr:row>
      <xdr:rowOff>219807</xdr:rowOff>
    </xdr:from>
    <xdr:ext cx="1494302" cy="1084875"/>
    <xdr:pic>
      <xdr:nvPicPr>
        <xdr:cNvPr id="167" name="图片 16">
          <a:extLst>
            <a:ext uri="{FF2B5EF4-FFF2-40B4-BE49-F238E27FC236}">
              <a16:creationId xmlns="" xmlns:a16="http://schemas.microsoft.com/office/drawing/2014/main" id="{55E706D5-D370-4771-AAF4-95D63F6C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76054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553590</xdr:colOff>
      <xdr:row>5</xdr:row>
      <xdr:rowOff>219807</xdr:rowOff>
    </xdr:from>
    <xdr:ext cx="1494302" cy="1084875"/>
    <xdr:pic>
      <xdr:nvPicPr>
        <xdr:cNvPr id="168" name="图片 16">
          <a:extLst>
            <a:ext uri="{FF2B5EF4-FFF2-40B4-BE49-F238E27FC236}">
              <a16:creationId xmlns="" xmlns:a16="http://schemas.microsoft.com/office/drawing/2014/main" id="{A4833CA3-E25B-4C70-AF38-B789B570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392437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69" name="Text Box 2419">
          <a:extLst>
            <a:ext uri="{FF2B5EF4-FFF2-40B4-BE49-F238E27FC236}">
              <a16:creationId xmlns="" xmlns:a16="http://schemas.microsoft.com/office/drawing/2014/main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0" name="Text Box 2419">
          <a:extLst>
            <a:ext uri="{FF2B5EF4-FFF2-40B4-BE49-F238E27FC236}">
              <a16:creationId xmlns="" xmlns:a16="http://schemas.microsoft.com/office/drawing/2014/main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1" name="Text Box 2419">
          <a:extLst>
            <a:ext uri="{FF2B5EF4-FFF2-40B4-BE49-F238E27FC236}">
              <a16:creationId xmlns="" xmlns:a16="http://schemas.microsoft.com/office/drawing/2014/main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2" name="Text Box 2419">
          <a:extLst>
            <a:ext uri="{FF2B5EF4-FFF2-40B4-BE49-F238E27FC236}">
              <a16:creationId xmlns="" xmlns:a16="http://schemas.microsoft.com/office/drawing/2014/main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3" name="Text Box 2419">
          <a:extLst>
            <a:ext uri="{FF2B5EF4-FFF2-40B4-BE49-F238E27FC236}">
              <a16:creationId xmlns="" xmlns:a16="http://schemas.microsoft.com/office/drawing/2014/main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4" name="Text Box 2419">
          <a:extLst>
            <a:ext uri="{FF2B5EF4-FFF2-40B4-BE49-F238E27FC236}">
              <a16:creationId xmlns="" xmlns:a16="http://schemas.microsoft.com/office/drawing/2014/main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5" name="Text Box 2419">
          <a:extLst>
            <a:ext uri="{FF2B5EF4-FFF2-40B4-BE49-F238E27FC236}">
              <a16:creationId xmlns="" xmlns:a16="http://schemas.microsoft.com/office/drawing/2014/main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6" name="Text Box 2419">
          <a:extLst>
            <a:ext uri="{FF2B5EF4-FFF2-40B4-BE49-F238E27FC236}">
              <a16:creationId xmlns="" xmlns:a16="http://schemas.microsoft.com/office/drawing/2014/main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7" name="Text Box 2419">
          <a:extLst>
            <a:ext uri="{FF2B5EF4-FFF2-40B4-BE49-F238E27FC236}">
              <a16:creationId xmlns="" xmlns:a16="http://schemas.microsoft.com/office/drawing/2014/main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8" name="Text Box 2419">
          <a:extLst>
            <a:ext uri="{FF2B5EF4-FFF2-40B4-BE49-F238E27FC236}">
              <a16:creationId xmlns="" xmlns:a16="http://schemas.microsoft.com/office/drawing/2014/main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79" name="Text Box 2419">
          <a:extLst>
            <a:ext uri="{FF2B5EF4-FFF2-40B4-BE49-F238E27FC236}">
              <a16:creationId xmlns="" xmlns:a16="http://schemas.microsoft.com/office/drawing/2014/main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0" name="Text Box 2419">
          <a:extLst>
            <a:ext uri="{FF2B5EF4-FFF2-40B4-BE49-F238E27FC236}">
              <a16:creationId xmlns="" xmlns:a16="http://schemas.microsoft.com/office/drawing/2014/main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1" name="Text Box 2419">
          <a:extLst>
            <a:ext uri="{FF2B5EF4-FFF2-40B4-BE49-F238E27FC236}">
              <a16:creationId xmlns="" xmlns:a16="http://schemas.microsoft.com/office/drawing/2014/main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2" name="Text Box 2419">
          <a:extLst>
            <a:ext uri="{FF2B5EF4-FFF2-40B4-BE49-F238E27FC236}">
              <a16:creationId xmlns="" xmlns:a16="http://schemas.microsoft.com/office/drawing/2014/main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3" name="Text Box 2419">
          <a:extLst>
            <a:ext uri="{FF2B5EF4-FFF2-40B4-BE49-F238E27FC236}">
              <a16:creationId xmlns="" xmlns:a16="http://schemas.microsoft.com/office/drawing/2014/main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4" name="Text Box 2419">
          <a:extLst>
            <a:ext uri="{FF2B5EF4-FFF2-40B4-BE49-F238E27FC236}">
              <a16:creationId xmlns="" xmlns:a16="http://schemas.microsoft.com/office/drawing/2014/main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5" name="Text Box 2419">
          <a:extLst>
            <a:ext uri="{FF2B5EF4-FFF2-40B4-BE49-F238E27FC236}">
              <a16:creationId xmlns="" xmlns:a16="http://schemas.microsoft.com/office/drawing/2014/main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6" name="Text Box 2419">
          <a:extLst>
            <a:ext uri="{FF2B5EF4-FFF2-40B4-BE49-F238E27FC236}">
              <a16:creationId xmlns="" xmlns:a16="http://schemas.microsoft.com/office/drawing/2014/main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7" name="Text Box 2419">
          <a:extLst>
            <a:ext uri="{FF2B5EF4-FFF2-40B4-BE49-F238E27FC236}">
              <a16:creationId xmlns="" xmlns:a16="http://schemas.microsoft.com/office/drawing/2014/main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8" name="Text Box 2419">
          <a:extLst>
            <a:ext uri="{FF2B5EF4-FFF2-40B4-BE49-F238E27FC236}">
              <a16:creationId xmlns="" xmlns:a16="http://schemas.microsoft.com/office/drawing/2014/main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89" name="Text Box 2419">
          <a:extLst>
            <a:ext uri="{FF2B5EF4-FFF2-40B4-BE49-F238E27FC236}">
              <a16:creationId xmlns="" xmlns:a16="http://schemas.microsoft.com/office/drawing/2014/main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="" xmlns:a16="http://schemas.microsoft.com/office/drawing/2014/main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="" xmlns:a16="http://schemas.microsoft.com/office/drawing/2014/main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="" xmlns:a16="http://schemas.microsoft.com/office/drawing/2014/main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="" xmlns:a16="http://schemas.microsoft.com/office/drawing/2014/main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="" xmlns:a16="http://schemas.microsoft.com/office/drawing/2014/main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="" xmlns:a16="http://schemas.microsoft.com/office/drawing/2014/main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="" xmlns:a16="http://schemas.microsoft.com/office/drawing/2014/main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="" xmlns:a16="http://schemas.microsoft.com/office/drawing/2014/main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="" xmlns:a16="http://schemas.microsoft.com/office/drawing/2014/main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="" xmlns:a16="http://schemas.microsoft.com/office/drawing/2014/main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="" xmlns:a16="http://schemas.microsoft.com/office/drawing/2014/main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="" xmlns:a16="http://schemas.microsoft.com/office/drawing/2014/main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="" xmlns:a16="http://schemas.microsoft.com/office/drawing/2014/main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="" xmlns:a16="http://schemas.microsoft.com/office/drawing/2014/main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="" xmlns:a16="http://schemas.microsoft.com/office/drawing/2014/main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="" xmlns:a16="http://schemas.microsoft.com/office/drawing/2014/main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="" xmlns:a16="http://schemas.microsoft.com/office/drawing/2014/main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="" xmlns:a16="http://schemas.microsoft.com/office/drawing/2014/main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="" xmlns:a16="http://schemas.microsoft.com/office/drawing/2014/main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="" xmlns:a16="http://schemas.microsoft.com/office/drawing/2014/main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="" xmlns:a16="http://schemas.microsoft.com/office/drawing/2014/main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="" xmlns:a16="http://schemas.microsoft.com/office/drawing/2014/main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="" xmlns:a16="http://schemas.microsoft.com/office/drawing/2014/main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="" xmlns:a16="http://schemas.microsoft.com/office/drawing/2014/main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="" xmlns:a16="http://schemas.microsoft.com/office/drawing/2014/main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="" xmlns:a16="http://schemas.microsoft.com/office/drawing/2014/main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="" xmlns:a16="http://schemas.microsoft.com/office/drawing/2014/main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="" xmlns:a16="http://schemas.microsoft.com/office/drawing/2014/main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="" xmlns:a16="http://schemas.microsoft.com/office/drawing/2014/main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="" xmlns:a16="http://schemas.microsoft.com/office/drawing/2014/main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="" xmlns:a16="http://schemas.microsoft.com/office/drawing/2014/main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="" xmlns:a16="http://schemas.microsoft.com/office/drawing/2014/main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="" xmlns:a16="http://schemas.microsoft.com/office/drawing/2014/main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="" xmlns:a16="http://schemas.microsoft.com/office/drawing/2014/main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="" xmlns:a16="http://schemas.microsoft.com/office/drawing/2014/main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="" xmlns:a16="http://schemas.microsoft.com/office/drawing/2014/main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="" xmlns:a16="http://schemas.microsoft.com/office/drawing/2014/main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7" name="Text Box 2419">
          <a:extLst>
            <a:ext uri="{FF2B5EF4-FFF2-40B4-BE49-F238E27FC236}">
              <a16:creationId xmlns="" xmlns:a16="http://schemas.microsoft.com/office/drawing/2014/main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8" name="Text Box 2419">
          <a:extLst>
            <a:ext uri="{FF2B5EF4-FFF2-40B4-BE49-F238E27FC236}">
              <a16:creationId xmlns="" xmlns:a16="http://schemas.microsoft.com/office/drawing/2014/main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29" name="Text Box 2419">
          <a:extLst>
            <a:ext uri="{FF2B5EF4-FFF2-40B4-BE49-F238E27FC236}">
              <a16:creationId xmlns="" xmlns:a16="http://schemas.microsoft.com/office/drawing/2014/main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0" name="Text Box 2419">
          <a:extLst>
            <a:ext uri="{FF2B5EF4-FFF2-40B4-BE49-F238E27FC236}">
              <a16:creationId xmlns="" xmlns:a16="http://schemas.microsoft.com/office/drawing/2014/main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1" name="Text Box 2419">
          <a:extLst>
            <a:ext uri="{FF2B5EF4-FFF2-40B4-BE49-F238E27FC236}">
              <a16:creationId xmlns="" xmlns:a16="http://schemas.microsoft.com/office/drawing/2014/main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2" name="Text Box 2419">
          <a:extLst>
            <a:ext uri="{FF2B5EF4-FFF2-40B4-BE49-F238E27FC236}">
              <a16:creationId xmlns="" xmlns:a16="http://schemas.microsoft.com/office/drawing/2014/main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3" name="Text Box 2419">
          <a:extLst>
            <a:ext uri="{FF2B5EF4-FFF2-40B4-BE49-F238E27FC236}">
              <a16:creationId xmlns="" xmlns:a16="http://schemas.microsoft.com/office/drawing/2014/main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4" name="Text Box 2419">
          <a:extLst>
            <a:ext uri="{FF2B5EF4-FFF2-40B4-BE49-F238E27FC236}">
              <a16:creationId xmlns="" xmlns:a16="http://schemas.microsoft.com/office/drawing/2014/main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5" name="Text Box 2419">
          <a:extLst>
            <a:ext uri="{FF2B5EF4-FFF2-40B4-BE49-F238E27FC236}">
              <a16:creationId xmlns="" xmlns:a16="http://schemas.microsoft.com/office/drawing/2014/main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6" name="Text Box 2419">
          <a:extLst>
            <a:ext uri="{FF2B5EF4-FFF2-40B4-BE49-F238E27FC236}">
              <a16:creationId xmlns="" xmlns:a16="http://schemas.microsoft.com/office/drawing/2014/main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7" name="Text Box 2419">
          <a:extLst>
            <a:ext uri="{FF2B5EF4-FFF2-40B4-BE49-F238E27FC236}">
              <a16:creationId xmlns="" xmlns:a16="http://schemas.microsoft.com/office/drawing/2014/main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8" name="Text Box 2419">
          <a:extLst>
            <a:ext uri="{FF2B5EF4-FFF2-40B4-BE49-F238E27FC236}">
              <a16:creationId xmlns="" xmlns:a16="http://schemas.microsoft.com/office/drawing/2014/main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39" name="Text Box 2419">
          <a:extLst>
            <a:ext uri="{FF2B5EF4-FFF2-40B4-BE49-F238E27FC236}">
              <a16:creationId xmlns="" xmlns:a16="http://schemas.microsoft.com/office/drawing/2014/main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0" name="Text Box 2419">
          <a:extLst>
            <a:ext uri="{FF2B5EF4-FFF2-40B4-BE49-F238E27FC236}">
              <a16:creationId xmlns="" xmlns:a16="http://schemas.microsoft.com/office/drawing/2014/main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1" name="Text Box 2419">
          <a:extLst>
            <a:ext uri="{FF2B5EF4-FFF2-40B4-BE49-F238E27FC236}">
              <a16:creationId xmlns="" xmlns:a16="http://schemas.microsoft.com/office/drawing/2014/main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2" name="Text Box 2419">
          <a:extLst>
            <a:ext uri="{FF2B5EF4-FFF2-40B4-BE49-F238E27FC236}">
              <a16:creationId xmlns="" xmlns:a16="http://schemas.microsoft.com/office/drawing/2014/main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3" name="Text Box 2419">
          <a:extLst>
            <a:ext uri="{FF2B5EF4-FFF2-40B4-BE49-F238E27FC236}">
              <a16:creationId xmlns="" xmlns:a16="http://schemas.microsoft.com/office/drawing/2014/main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4" name="Text Box 2419">
          <a:extLst>
            <a:ext uri="{FF2B5EF4-FFF2-40B4-BE49-F238E27FC236}">
              <a16:creationId xmlns="" xmlns:a16="http://schemas.microsoft.com/office/drawing/2014/main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5" name="Text Box 2419">
          <a:extLst>
            <a:ext uri="{FF2B5EF4-FFF2-40B4-BE49-F238E27FC236}">
              <a16:creationId xmlns="" xmlns:a16="http://schemas.microsoft.com/office/drawing/2014/main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6" name="Text Box 2419">
          <a:extLst>
            <a:ext uri="{FF2B5EF4-FFF2-40B4-BE49-F238E27FC236}">
              <a16:creationId xmlns="" xmlns:a16="http://schemas.microsoft.com/office/drawing/2014/main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7" name="Text Box 2419">
          <a:extLst>
            <a:ext uri="{FF2B5EF4-FFF2-40B4-BE49-F238E27FC236}">
              <a16:creationId xmlns="" xmlns:a16="http://schemas.microsoft.com/office/drawing/2014/main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="" xmlns:a16="http://schemas.microsoft.com/office/drawing/2014/main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="" xmlns:a16="http://schemas.microsoft.com/office/drawing/2014/main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="" xmlns:a16="http://schemas.microsoft.com/office/drawing/2014/main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="" xmlns:a16="http://schemas.microsoft.com/office/drawing/2014/main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="" xmlns:a16="http://schemas.microsoft.com/office/drawing/2014/main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="" xmlns:a16="http://schemas.microsoft.com/office/drawing/2014/main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="" xmlns:a16="http://schemas.microsoft.com/office/drawing/2014/main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="" xmlns:a16="http://schemas.microsoft.com/office/drawing/2014/main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="" xmlns:a16="http://schemas.microsoft.com/office/drawing/2014/main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="" xmlns:a16="http://schemas.microsoft.com/office/drawing/2014/main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="" xmlns:a16="http://schemas.microsoft.com/office/drawing/2014/main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="" xmlns:a16="http://schemas.microsoft.com/office/drawing/2014/main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="" xmlns:a16="http://schemas.microsoft.com/office/drawing/2014/main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="" xmlns:a16="http://schemas.microsoft.com/office/drawing/2014/main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="" xmlns:a16="http://schemas.microsoft.com/office/drawing/2014/main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="" xmlns:a16="http://schemas.microsoft.com/office/drawing/2014/main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="" xmlns:a16="http://schemas.microsoft.com/office/drawing/2014/main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="" xmlns:a16="http://schemas.microsoft.com/office/drawing/2014/main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="" xmlns:a16="http://schemas.microsoft.com/office/drawing/2014/main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="" xmlns:a16="http://schemas.microsoft.com/office/drawing/2014/main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="" xmlns:a16="http://schemas.microsoft.com/office/drawing/2014/main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="" xmlns:a16="http://schemas.microsoft.com/office/drawing/2014/main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="" xmlns:a16="http://schemas.microsoft.com/office/drawing/2014/main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="" xmlns:a16="http://schemas.microsoft.com/office/drawing/2014/main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="" xmlns:a16="http://schemas.microsoft.com/office/drawing/2014/main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="" xmlns:a16="http://schemas.microsoft.com/office/drawing/2014/main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="" xmlns:a16="http://schemas.microsoft.com/office/drawing/2014/main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="" xmlns:a16="http://schemas.microsoft.com/office/drawing/2014/main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="" xmlns:a16="http://schemas.microsoft.com/office/drawing/2014/main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="" xmlns:a16="http://schemas.microsoft.com/office/drawing/2014/main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="" xmlns:a16="http://schemas.microsoft.com/office/drawing/2014/main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="" xmlns:a16="http://schemas.microsoft.com/office/drawing/2014/main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="" xmlns:a16="http://schemas.microsoft.com/office/drawing/2014/main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="" xmlns:a16="http://schemas.microsoft.com/office/drawing/2014/main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="" xmlns:a16="http://schemas.microsoft.com/office/drawing/2014/main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="" xmlns:a16="http://schemas.microsoft.com/office/drawing/2014/main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="" xmlns:a16="http://schemas.microsoft.com/office/drawing/2014/main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="" xmlns:a16="http://schemas.microsoft.com/office/drawing/2014/main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="" xmlns:a16="http://schemas.microsoft.com/office/drawing/2014/main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="" xmlns:a16="http://schemas.microsoft.com/office/drawing/2014/main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="" xmlns:a16="http://schemas.microsoft.com/office/drawing/2014/main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="" xmlns:a16="http://schemas.microsoft.com/office/drawing/2014/main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="" xmlns:a16="http://schemas.microsoft.com/office/drawing/2014/main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="" xmlns:a16="http://schemas.microsoft.com/office/drawing/2014/main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="" xmlns:a16="http://schemas.microsoft.com/office/drawing/2014/main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="" xmlns:a16="http://schemas.microsoft.com/office/drawing/2014/main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="" xmlns:a16="http://schemas.microsoft.com/office/drawing/2014/main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="" xmlns:a16="http://schemas.microsoft.com/office/drawing/2014/main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="" xmlns:a16="http://schemas.microsoft.com/office/drawing/2014/main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="" xmlns:a16="http://schemas.microsoft.com/office/drawing/2014/main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="" xmlns:a16="http://schemas.microsoft.com/office/drawing/2014/main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="" xmlns:a16="http://schemas.microsoft.com/office/drawing/2014/main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="" xmlns:a16="http://schemas.microsoft.com/office/drawing/2014/main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="" xmlns:a16="http://schemas.microsoft.com/office/drawing/2014/main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="" xmlns:a16="http://schemas.microsoft.com/office/drawing/2014/main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="" xmlns:a16="http://schemas.microsoft.com/office/drawing/2014/main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="" xmlns:a16="http://schemas.microsoft.com/office/drawing/2014/main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="" xmlns:a16="http://schemas.microsoft.com/office/drawing/2014/main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="" xmlns:a16="http://schemas.microsoft.com/office/drawing/2014/main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="" xmlns:a16="http://schemas.microsoft.com/office/drawing/2014/main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="" xmlns:a16="http://schemas.microsoft.com/office/drawing/2014/main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="" xmlns:a16="http://schemas.microsoft.com/office/drawing/2014/main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="" xmlns:a16="http://schemas.microsoft.com/office/drawing/2014/main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="" xmlns:a16="http://schemas.microsoft.com/office/drawing/2014/main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="" xmlns:a16="http://schemas.microsoft.com/office/drawing/2014/main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="" xmlns:a16="http://schemas.microsoft.com/office/drawing/2014/main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="" xmlns:a16="http://schemas.microsoft.com/office/drawing/2014/main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="" xmlns:a16="http://schemas.microsoft.com/office/drawing/2014/main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="" xmlns:a16="http://schemas.microsoft.com/office/drawing/2014/main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="" xmlns:a16="http://schemas.microsoft.com/office/drawing/2014/main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="" xmlns:a16="http://schemas.microsoft.com/office/drawing/2014/main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="" xmlns:a16="http://schemas.microsoft.com/office/drawing/2014/main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="" xmlns:a16="http://schemas.microsoft.com/office/drawing/2014/main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="" xmlns:a16="http://schemas.microsoft.com/office/drawing/2014/main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="" xmlns:a16="http://schemas.microsoft.com/office/drawing/2014/main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="" xmlns:a16="http://schemas.microsoft.com/office/drawing/2014/main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="" xmlns:a16="http://schemas.microsoft.com/office/drawing/2014/main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="" xmlns:a16="http://schemas.microsoft.com/office/drawing/2014/main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="" xmlns:a16="http://schemas.microsoft.com/office/drawing/2014/main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="" xmlns:a16="http://schemas.microsoft.com/office/drawing/2014/main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="" xmlns:a16="http://schemas.microsoft.com/office/drawing/2014/main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="" xmlns:a16="http://schemas.microsoft.com/office/drawing/2014/main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="" xmlns:a16="http://schemas.microsoft.com/office/drawing/2014/main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="" xmlns:a16="http://schemas.microsoft.com/office/drawing/2014/main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="" xmlns:a16="http://schemas.microsoft.com/office/drawing/2014/main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="" xmlns:a16="http://schemas.microsoft.com/office/drawing/2014/main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="" xmlns:a16="http://schemas.microsoft.com/office/drawing/2014/main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="" xmlns:a16="http://schemas.microsoft.com/office/drawing/2014/main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="" xmlns:a16="http://schemas.microsoft.com/office/drawing/2014/main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="" xmlns:a16="http://schemas.microsoft.com/office/drawing/2014/main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="" xmlns:a16="http://schemas.microsoft.com/office/drawing/2014/main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="" xmlns:a16="http://schemas.microsoft.com/office/drawing/2014/main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="" xmlns:a16="http://schemas.microsoft.com/office/drawing/2014/main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="" xmlns:a16="http://schemas.microsoft.com/office/drawing/2014/main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="" xmlns:a16="http://schemas.microsoft.com/office/drawing/2014/main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="" xmlns:a16="http://schemas.microsoft.com/office/drawing/2014/main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="" xmlns:a16="http://schemas.microsoft.com/office/drawing/2014/main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="" xmlns:a16="http://schemas.microsoft.com/office/drawing/2014/main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="" xmlns:a16="http://schemas.microsoft.com/office/drawing/2014/main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="" xmlns:a16="http://schemas.microsoft.com/office/drawing/2014/main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="" xmlns:a16="http://schemas.microsoft.com/office/drawing/2014/main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="" xmlns:a16="http://schemas.microsoft.com/office/drawing/2014/main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="" xmlns:a16="http://schemas.microsoft.com/office/drawing/2014/main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="" xmlns:a16="http://schemas.microsoft.com/office/drawing/2014/main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52" name="Text Box 2419">
          <a:extLst>
            <a:ext uri="{FF2B5EF4-FFF2-40B4-BE49-F238E27FC236}">
              <a16:creationId xmlns="" xmlns:a16="http://schemas.microsoft.com/office/drawing/2014/main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="" xmlns:a16="http://schemas.microsoft.com/office/drawing/2014/main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="" xmlns:a16="http://schemas.microsoft.com/office/drawing/2014/main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="" xmlns:a16="http://schemas.microsoft.com/office/drawing/2014/main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56" name="Text Box 2419">
          <a:extLst>
            <a:ext uri="{FF2B5EF4-FFF2-40B4-BE49-F238E27FC236}">
              <a16:creationId xmlns="" xmlns:a16="http://schemas.microsoft.com/office/drawing/2014/main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="" xmlns:a16="http://schemas.microsoft.com/office/drawing/2014/main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="" xmlns:a16="http://schemas.microsoft.com/office/drawing/2014/main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="" xmlns:a16="http://schemas.microsoft.com/office/drawing/2014/main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="" xmlns:a16="http://schemas.microsoft.com/office/drawing/2014/main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="" xmlns:a16="http://schemas.microsoft.com/office/drawing/2014/main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="" xmlns:a16="http://schemas.microsoft.com/office/drawing/2014/main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3" name="Text Box 2419">
          <a:extLst>
            <a:ext uri="{FF2B5EF4-FFF2-40B4-BE49-F238E27FC236}">
              <a16:creationId xmlns="" xmlns:a16="http://schemas.microsoft.com/office/drawing/2014/main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64" name="Text Box 2419">
          <a:extLst>
            <a:ext uri="{FF2B5EF4-FFF2-40B4-BE49-F238E27FC236}">
              <a16:creationId xmlns="" xmlns:a16="http://schemas.microsoft.com/office/drawing/2014/main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242121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5" name="Text Box 2419">
          <a:extLst>
            <a:ext uri="{FF2B5EF4-FFF2-40B4-BE49-F238E27FC236}">
              <a16:creationId xmlns="" xmlns:a16="http://schemas.microsoft.com/office/drawing/2014/main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6" name="Text Box 2419">
          <a:extLst>
            <a:ext uri="{FF2B5EF4-FFF2-40B4-BE49-F238E27FC236}">
              <a16:creationId xmlns="" xmlns:a16="http://schemas.microsoft.com/office/drawing/2014/main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7" name="Text Box 2419">
          <a:extLst>
            <a:ext uri="{FF2B5EF4-FFF2-40B4-BE49-F238E27FC236}">
              <a16:creationId xmlns="" xmlns:a16="http://schemas.microsoft.com/office/drawing/2014/main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8" name="Text Box 2419">
          <a:extLst>
            <a:ext uri="{FF2B5EF4-FFF2-40B4-BE49-F238E27FC236}">
              <a16:creationId xmlns="" xmlns:a16="http://schemas.microsoft.com/office/drawing/2014/main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69" name="Text Box 2419">
          <a:extLst>
            <a:ext uri="{FF2B5EF4-FFF2-40B4-BE49-F238E27FC236}">
              <a16:creationId xmlns="" xmlns:a16="http://schemas.microsoft.com/office/drawing/2014/main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0" name="Text Box 2419">
          <a:extLst>
            <a:ext uri="{FF2B5EF4-FFF2-40B4-BE49-F238E27FC236}">
              <a16:creationId xmlns="" xmlns:a16="http://schemas.microsoft.com/office/drawing/2014/main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1" name="Text Box 2419">
          <a:extLst>
            <a:ext uri="{FF2B5EF4-FFF2-40B4-BE49-F238E27FC236}">
              <a16:creationId xmlns="" xmlns:a16="http://schemas.microsoft.com/office/drawing/2014/main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2" name="Text Box 2419">
          <a:extLst>
            <a:ext uri="{FF2B5EF4-FFF2-40B4-BE49-F238E27FC236}">
              <a16:creationId xmlns="" xmlns:a16="http://schemas.microsoft.com/office/drawing/2014/main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="" xmlns:a16="http://schemas.microsoft.com/office/drawing/2014/main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4" name="Text Box 2419">
          <a:extLst>
            <a:ext uri="{FF2B5EF4-FFF2-40B4-BE49-F238E27FC236}">
              <a16:creationId xmlns="" xmlns:a16="http://schemas.microsoft.com/office/drawing/2014/main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5" name="Text Box 2419">
          <a:extLst>
            <a:ext uri="{FF2B5EF4-FFF2-40B4-BE49-F238E27FC236}">
              <a16:creationId xmlns="" xmlns:a16="http://schemas.microsoft.com/office/drawing/2014/main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6" name="Text Box 2419">
          <a:extLst>
            <a:ext uri="{FF2B5EF4-FFF2-40B4-BE49-F238E27FC236}">
              <a16:creationId xmlns="" xmlns:a16="http://schemas.microsoft.com/office/drawing/2014/main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="" xmlns:a16="http://schemas.microsoft.com/office/drawing/2014/main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8" name="Text Box 2419">
          <a:extLst>
            <a:ext uri="{FF2B5EF4-FFF2-40B4-BE49-F238E27FC236}">
              <a16:creationId xmlns="" xmlns:a16="http://schemas.microsoft.com/office/drawing/2014/main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79" name="Text Box 2419">
          <a:extLst>
            <a:ext uri="{FF2B5EF4-FFF2-40B4-BE49-F238E27FC236}">
              <a16:creationId xmlns="" xmlns:a16="http://schemas.microsoft.com/office/drawing/2014/main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0" name="Text Box 2419">
          <a:extLst>
            <a:ext uri="{FF2B5EF4-FFF2-40B4-BE49-F238E27FC236}">
              <a16:creationId xmlns="" xmlns:a16="http://schemas.microsoft.com/office/drawing/2014/main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1" name="Text Box 2419">
          <a:extLst>
            <a:ext uri="{FF2B5EF4-FFF2-40B4-BE49-F238E27FC236}">
              <a16:creationId xmlns="" xmlns:a16="http://schemas.microsoft.com/office/drawing/2014/main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2" name="Text Box 2419">
          <a:extLst>
            <a:ext uri="{FF2B5EF4-FFF2-40B4-BE49-F238E27FC236}">
              <a16:creationId xmlns="" xmlns:a16="http://schemas.microsoft.com/office/drawing/2014/main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3" name="Text Box 2419">
          <a:extLst>
            <a:ext uri="{FF2B5EF4-FFF2-40B4-BE49-F238E27FC236}">
              <a16:creationId xmlns="" xmlns:a16="http://schemas.microsoft.com/office/drawing/2014/main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="" xmlns:a16="http://schemas.microsoft.com/office/drawing/2014/main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="" xmlns:a16="http://schemas.microsoft.com/office/drawing/2014/main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="" xmlns:a16="http://schemas.microsoft.com/office/drawing/2014/main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="" xmlns:a16="http://schemas.microsoft.com/office/drawing/2014/main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="" xmlns:a16="http://schemas.microsoft.com/office/drawing/2014/main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="" xmlns:a16="http://schemas.microsoft.com/office/drawing/2014/main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="" xmlns:a16="http://schemas.microsoft.com/office/drawing/2014/main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="" xmlns:a16="http://schemas.microsoft.com/office/drawing/2014/main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="" xmlns:a16="http://schemas.microsoft.com/office/drawing/2014/main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="" xmlns:a16="http://schemas.microsoft.com/office/drawing/2014/main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="" xmlns:a16="http://schemas.microsoft.com/office/drawing/2014/main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="" xmlns:a16="http://schemas.microsoft.com/office/drawing/2014/main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="" xmlns:a16="http://schemas.microsoft.com/office/drawing/2014/main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="" xmlns:a16="http://schemas.microsoft.com/office/drawing/2014/main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="" xmlns:a16="http://schemas.microsoft.com/office/drawing/2014/main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="" xmlns:a16="http://schemas.microsoft.com/office/drawing/2014/main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="" xmlns:a16="http://schemas.microsoft.com/office/drawing/2014/main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="" xmlns:a16="http://schemas.microsoft.com/office/drawing/2014/main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="" xmlns:a16="http://schemas.microsoft.com/office/drawing/2014/main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="" xmlns:a16="http://schemas.microsoft.com/office/drawing/2014/main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="" xmlns:a16="http://schemas.microsoft.com/office/drawing/2014/main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="" xmlns:a16="http://schemas.microsoft.com/office/drawing/2014/main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="" xmlns:a16="http://schemas.microsoft.com/office/drawing/2014/main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="" xmlns:a16="http://schemas.microsoft.com/office/drawing/2014/main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="" xmlns:a16="http://schemas.microsoft.com/office/drawing/2014/main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="" xmlns:a16="http://schemas.microsoft.com/office/drawing/2014/main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="" xmlns:a16="http://schemas.microsoft.com/office/drawing/2014/main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="" xmlns:a16="http://schemas.microsoft.com/office/drawing/2014/main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="" xmlns:a16="http://schemas.microsoft.com/office/drawing/2014/main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242121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="" xmlns:a16="http://schemas.microsoft.com/office/drawing/2014/main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="" xmlns:a16="http://schemas.microsoft.com/office/drawing/2014/main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="" xmlns:a16="http://schemas.microsoft.com/office/drawing/2014/main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="" xmlns:a16="http://schemas.microsoft.com/office/drawing/2014/main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="" xmlns:a16="http://schemas.microsoft.com/office/drawing/2014/main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="" xmlns:a16="http://schemas.microsoft.com/office/drawing/2014/main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242121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="" xmlns:a16="http://schemas.microsoft.com/office/drawing/2014/main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="" xmlns:a16="http://schemas.microsoft.com/office/drawing/2014/main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="" xmlns:a16="http://schemas.microsoft.com/office/drawing/2014/main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242121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7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="" xmlns:a16="http://schemas.microsoft.com/office/drawing/2014/main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242121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="" xmlns:a16="http://schemas.microsoft.com/office/drawing/2014/main" id="{D57EE8E1-CCC9-4CC3-9A3B-D83C5D4E3DC6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="" xmlns:a16="http://schemas.microsoft.com/office/drawing/2014/main" id="{A4E26184-7098-4E2A-8F73-ADE19DE8AADB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="" xmlns:a16="http://schemas.microsoft.com/office/drawing/2014/main" id="{9903CBE4-CA0C-4196-A70A-276727FD34B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="" xmlns:a16="http://schemas.microsoft.com/office/drawing/2014/main" id="{B3ACF188-2221-4A04-A3F3-3B035DCC35EB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="" xmlns:a16="http://schemas.microsoft.com/office/drawing/2014/main" id="{71E542E9-7B08-41DA-9A09-F1DAF243C11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="" xmlns:a16="http://schemas.microsoft.com/office/drawing/2014/main" id="{008FA417-4B5F-430D-AADD-8AAC71C4FF83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="" xmlns:a16="http://schemas.microsoft.com/office/drawing/2014/main" id="{30A2F799-294B-4D2F-9375-2B2DAE3EAA5F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="" xmlns:a16="http://schemas.microsoft.com/office/drawing/2014/main" id="{392950EE-0705-4768-87C7-6D513F48AC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8" name="Text Box 2419">
          <a:extLst>
            <a:ext uri="{FF2B5EF4-FFF2-40B4-BE49-F238E27FC236}">
              <a16:creationId xmlns="" xmlns:a16="http://schemas.microsoft.com/office/drawing/2014/main" id="{A4CF047A-22B8-4D78-8A25-A28F439C207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49" name="Text Box 2419">
          <a:extLst>
            <a:ext uri="{FF2B5EF4-FFF2-40B4-BE49-F238E27FC236}">
              <a16:creationId xmlns="" xmlns:a16="http://schemas.microsoft.com/office/drawing/2014/main" id="{A0D1A229-D006-4D82-B314-535A47E2C2C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0" name="Text Box 2419">
          <a:extLst>
            <a:ext uri="{FF2B5EF4-FFF2-40B4-BE49-F238E27FC236}">
              <a16:creationId xmlns="" xmlns:a16="http://schemas.microsoft.com/office/drawing/2014/main" id="{13F3294C-AB5B-4ABC-ACA1-EE92997A36F4}"/>
            </a:ext>
          </a:extLst>
        </xdr:cNvPr>
        <xdr:cNvSpPr txBox="1">
          <a:spLocks noChangeArrowheads="1"/>
        </xdr:cNvSpPr>
      </xdr:nvSpPr>
      <xdr:spPr>
        <a:xfrm>
          <a:off x="20497165" y="427767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1" name="Text Box 2419">
          <a:extLst>
            <a:ext uri="{FF2B5EF4-FFF2-40B4-BE49-F238E27FC236}">
              <a16:creationId xmlns="" xmlns:a16="http://schemas.microsoft.com/office/drawing/2014/main" id="{3D01AE40-1603-451F-B977-0E1E2B5C0D7A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2" name="Text Box 2419">
          <a:extLst>
            <a:ext uri="{FF2B5EF4-FFF2-40B4-BE49-F238E27FC236}">
              <a16:creationId xmlns="" xmlns:a16="http://schemas.microsoft.com/office/drawing/2014/main" id="{B3A0E899-0331-46C8-92A5-90C33F728CB4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3" name="Text Box 2419">
          <a:extLst>
            <a:ext uri="{FF2B5EF4-FFF2-40B4-BE49-F238E27FC236}">
              <a16:creationId xmlns="" xmlns:a16="http://schemas.microsoft.com/office/drawing/2014/main" id="{D6C88817-07DD-4AF6-92D1-2B45D8888767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4" name="Text Box 2419">
          <a:extLst>
            <a:ext uri="{FF2B5EF4-FFF2-40B4-BE49-F238E27FC236}">
              <a16:creationId xmlns="" xmlns:a16="http://schemas.microsoft.com/office/drawing/2014/main" id="{8B844A89-60C3-4592-AFD4-312708888954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5" name="Text Box 2419">
          <a:extLst>
            <a:ext uri="{FF2B5EF4-FFF2-40B4-BE49-F238E27FC236}">
              <a16:creationId xmlns="" xmlns:a16="http://schemas.microsoft.com/office/drawing/2014/main" id="{A404519D-7B3D-4C46-8790-F0782D9C12F0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6" name="Text Box 2419">
          <a:extLst>
            <a:ext uri="{FF2B5EF4-FFF2-40B4-BE49-F238E27FC236}">
              <a16:creationId xmlns="" xmlns:a16="http://schemas.microsoft.com/office/drawing/2014/main" id="{70DF0D37-446D-4CF3-ADA6-66A7835265F2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7" name="Text Box 2419">
          <a:extLst>
            <a:ext uri="{FF2B5EF4-FFF2-40B4-BE49-F238E27FC236}">
              <a16:creationId xmlns="" xmlns:a16="http://schemas.microsoft.com/office/drawing/2014/main" id="{9E10C327-3B2F-4EE6-9F4D-021E3F49BA35}"/>
            </a:ext>
          </a:extLst>
        </xdr:cNvPr>
        <xdr:cNvSpPr txBox="1">
          <a:spLocks noChangeArrowheads="1"/>
        </xdr:cNvSpPr>
      </xdr:nvSpPr>
      <xdr:spPr>
        <a:xfrm>
          <a:off x="20497165" y="512540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8" name="Text Box 2419">
          <a:extLst>
            <a:ext uri="{FF2B5EF4-FFF2-40B4-BE49-F238E27FC236}">
              <a16:creationId xmlns="" xmlns:a16="http://schemas.microsoft.com/office/drawing/2014/main" id="{04A0ECEB-71C2-4E4E-9BAC-0CAE22096F6A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59" name="Text Box 2419">
          <a:extLst>
            <a:ext uri="{FF2B5EF4-FFF2-40B4-BE49-F238E27FC236}">
              <a16:creationId xmlns="" xmlns:a16="http://schemas.microsoft.com/office/drawing/2014/main" id="{322F7AD7-0ECC-4E3D-A2F0-1BC032D92861}"/>
            </a:ext>
          </a:extLst>
        </xdr:cNvPr>
        <xdr:cNvSpPr txBox="1">
          <a:spLocks noChangeArrowheads="1"/>
        </xdr:cNvSpPr>
      </xdr:nvSpPr>
      <xdr:spPr>
        <a:xfrm>
          <a:off x="20497165" y="47082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0" name="Text Box 2419">
          <a:extLst>
            <a:ext uri="{FF2B5EF4-FFF2-40B4-BE49-F238E27FC236}">
              <a16:creationId xmlns="" xmlns:a16="http://schemas.microsoft.com/office/drawing/2014/main" id="{41B24F73-E460-4EDB-8047-CF3253655FEE}"/>
            </a:ext>
          </a:extLst>
        </xdr:cNvPr>
        <xdr:cNvSpPr txBox="1">
          <a:spLocks noChangeArrowheads="1"/>
        </xdr:cNvSpPr>
      </xdr:nvSpPr>
      <xdr:spPr>
        <a:xfrm>
          <a:off x="20497165" y="44043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7</xdr:row>
      <xdr:rowOff>0</xdr:rowOff>
    </xdr:from>
    <xdr:ext cx="296428" cy="256930"/>
    <xdr:sp macro="" textlink="">
      <xdr:nvSpPr>
        <xdr:cNvPr id="461" name="Text Box 2419">
          <a:extLst>
            <a:ext uri="{FF2B5EF4-FFF2-40B4-BE49-F238E27FC236}">
              <a16:creationId xmlns="" xmlns:a16="http://schemas.microsoft.com/office/drawing/2014/main" id="{A857D07E-8265-4ECB-BA99-7224DF579F50}"/>
            </a:ext>
          </a:extLst>
        </xdr:cNvPr>
        <xdr:cNvSpPr txBox="1">
          <a:spLocks noChangeArrowheads="1"/>
        </xdr:cNvSpPr>
      </xdr:nvSpPr>
      <xdr:spPr>
        <a:xfrm>
          <a:off x="20497165" y="45310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1</xdr:col>
      <xdr:colOff>553590</xdr:colOff>
      <xdr:row>6</xdr:row>
      <xdr:rowOff>219807</xdr:rowOff>
    </xdr:from>
    <xdr:ext cx="1494302" cy="1084875"/>
    <xdr:pic>
      <xdr:nvPicPr>
        <xdr:cNvPr id="462" name="图片 16">
          <a:extLst>
            <a:ext uri="{FF2B5EF4-FFF2-40B4-BE49-F238E27FC236}">
              <a16:creationId xmlns="" xmlns:a16="http://schemas.microsoft.com/office/drawing/2014/main" id="{C87FBFE3-645E-4A1D-BC0F-C850665C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9865" y="40882032"/>
          <a:ext cx="1494302" cy="108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1868188</xdr:colOff>
      <xdr:row>1</xdr:row>
      <xdr:rowOff>874275</xdr:rowOff>
    </xdr:from>
    <xdr:to>
      <xdr:col>1</xdr:col>
      <xdr:colOff>2477726</xdr:colOff>
      <xdr:row>1</xdr:row>
      <xdr:rowOff>1491246</xdr:rowOff>
    </xdr:to>
    <xdr:pic>
      <xdr:nvPicPr>
        <xdr:cNvPr id="463" name="Picture 224">
          <a:extLst>
            <a:ext uri="{FF2B5EF4-FFF2-40B4-BE49-F238E27FC236}">
              <a16:creationId xmlns="" xmlns:a16="http://schemas.microsoft.com/office/drawing/2014/main" id="{185F7E07-8536-4167-82F4-127F30E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63" y="32735400"/>
          <a:ext cx="609538" cy="61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1849783</xdr:colOff>
      <xdr:row>2</xdr:row>
      <xdr:rowOff>837464</xdr:rowOff>
    </xdr:from>
    <xdr:to>
      <xdr:col>1</xdr:col>
      <xdr:colOff>2501946</xdr:colOff>
      <xdr:row>2</xdr:row>
      <xdr:rowOff>1487281</xdr:rowOff>
    </xdr:to>
    <xdr:pic>
      <xdr:nvPicPr>
        <xdr:cNvPr id="464" name="Picture 225">
          <a:extLst>
            <a:ext uri="{FF2B5EF4-FFF2-40B4-BE49-F238E27FC236}">
              <a16:creationId xmlns="" xmlns:a16="http://schemas.microsoft.com/office/drawing/2014/main" id="{AEFFF77A-CF7A-44D8-A5B3-974587ADC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6058" y="34336889"/>
          <a:ext cx="652163" cy="6498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1886595</xdr:colOff>
      <xdr:row>3</xdr:row>
      <xdr:rowOff>809855</xdr:rowOff>
    </xdr:from>
    <xdr:to>
      <xdr:col>1</xdr:col>
      <xdr:colOff>2528141</xdr:colOff>
      <xdr:row>3</xdr:row>
      <xdr:rowOff>1485345</xdr:rowOff>
    </xdr:to>
    <xdr:pic>
      <xdr:nvPicPr>
        <xdr:cNvPr id="465" name="Picture 242">
          <a:extLst>
            <a:ext uri="{FF2B5EF4-FFF2-40B4-BE49-F238E27FC236}">
              <a16:creationId xmlns="" xmlns:a16="http://schemas.microsoft.com/office/drawing/2014/main" id="{BAF23B80-FE80-4232-8547-718C810CA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870" y="36557180"/>
          <a:ext cx="641546" cy="67549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1785362</xdr:colOff>
      <xdr:row>4</xdr:row>
      <xdr:rowOff>809855</xdr:rowOff>
    </xdr:from>
    <xdr:to>
      <xdr:col>1</xdr:col>
      <xdr:colOff>2463800</xdr:colOff>
      <xdr:row>4</xdr:row>
      <xdr:rowOff>1504963</xdr:rowOff>
    </xdr:to>
    <xdr:pic>
      <xdr:nvPicPr>
        <xdr:cNvPr id="466" name="Picture 243">
          <a:extLst>
            <a:ext uri="{FF2B5EF4-FFF2-40B4-BE49-F238E27FC236}">
              <a16:creationId xmlns="" xmlns:a16="http://schemas.microsoft.com/office/drawing/2014/main" id="{4C6D6943-D773-4F97-8858-37F63844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61637" y="38195480"/>
          <a:ext cx="686487" cy="69510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2321172</xdr:colOff>
      <xdr:row>4</xdr:row>
      <xdr:rowOff>1249945</xdr:rowOff>
    </xdr:from>
    <xdr:to>
      <xdr:col>1</xdr:col>
      <xdr:colOff>2764238</xdr:colOff>
      <xdr:row>4</xdr:row>
      <xdr:rowOff>1541496</xdr:rowOff>
    </xdr:to>
    <xdr:pic>
      <xdr:nvPicPr>
        <xdr:cNvPr id="467" name="Picture 307">
          <a:extLst>
            <a:ext uri="{FF2B5EF4-FFF2-40B4-BE49-F238E27FC236}">
              <a16:creationId xmlns="" xmlns:a16="http://schemas.microsoft.com/office/drawing/2014/main" id="{483CAC4D-9566-4686-8871-35497EBA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7447" y="38635570"/>
          <a:ext cx="443066" cy="291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2006232</xdr:colOff>
      <xdr:row>5</xdr:row>
      <xdr:rowOff>791449</xdr:rowOff>
    </xdr:from>
    <xdr:to>
      <xdr:col>1</xdr:col>
      <xdr:colOff>2681260</xdr:colOff>
      <xdr:row>5</xdr:row>
      <xdr:rowOff>1494648</xdr:rowOff>
    </xdr:to>
    <xdr:pic>
      <xdr:nvPicPr>
        <xdr:cNvPr id="468" name="Picture 308">
          <a:extLst>
            <a:ext uri="{FF2B5EF4-FFF2-40B4-BE49-F238E27FC236}">
              <a16:creationId xmlns="" xmlns:a16="http://schemas.microsoft.com/office/drawing/2014/main" id="{180379EF-050D-473B-B7F7-AB4044EA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82507" y="39815374"/>
          <a:ext cx="675028" cy="7031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1886594</xdr:colOff>
      <xdr:row>6</xdr:row>
      <xdr:rowOff>745434</xdr:rowOff>
    </xdr:from>
    <xdr:to>
      <xdr:col>1</xdr:col>
      <xdr:colOff>2555919</xdr:colOff>
      <xdr:row>6</xdr:row>
      <xdr:rowOff>1487411</xdr:rowOff>
    </xdr:to>
    <xdr:pic>
      <xdr:nvPicPr>
        <xdr:cNvPr id="469" name="Picture 309">
          <a:extLst>
            <a:ext uri="{FF2B5EF4-FFF2-40B4-BE49-F238E27FC236}">
              <a16:creationId xmlns="" xmlns:a16="http://schemas.microsoft.com/office/drawing/2014/main" id="{457F46E9-056E-49E1-86CB-A687F707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62869" y="41407659"/>
          <a:ext cx="669325" cy="74197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8"/>
  <sheetViews>
    <sheetView tabSelected="1" zoomScale="75" zoomScaleNormal="75" workbookViewId="0">
      <pane xSplit="16" ySplit="1" topLeftCell="BA2" activePane="bottomRight" state="frozen"/>
      <selection activeCell="A5" sqref="A5"/>
      <selection pane="topRight" activeCell="Q5" sqref="Q5"/>
      <selection pane="bottomLeft" activeCell="A8" sqref="A8"/>
      <selection pane="bottomRight" activeCell="H4" sqref="H4"/>
    </sheetView>
  </sheetViews>
  <sheetFormatPr defaultColWidth="9.140625" defaultRowHeight="21" x14ac:dyDescent="0.35"/>
  <cols>
    <col min="1" max="1" width="10.140625" style="1" customWidth="1"/>
    <col min="2" max="2" width="42" style="2" customWidth="1"/>
    <col min="3" max="3" width="8.42578125" style="2" hidden="1" customWidth="1"/>
    <col min="4" max="4" width="12.28515625" style="2" customWidth="1"/>
    <col min="5" max="5" width="17" style="2" customWidth="1"/>
    <col min="6" max="6" width="15.7109375" style="2" customWidth="1"/>
    <col min="7" max="7" width="12.425781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4.85546875" style="2" customWidth="1"/>
    <col min="13" max="13" width="10.28515625" style="2" customWidth="1"/>
    <col min="14" max="14" width="10.28515625" style="2" hidden="1" customWidth="1"/>
    <col min="15" max="15" width="11.42578125" style="2" hidden="1" customWidth="1"/>
    <col min="16" max="16" width="12" style="2" customWidth="1"/>
    <col min="17" max="17" width="15.7109375" style="2" customWidth="1"/>
    <col min="18" max="18" width="6.42578125" style="2" customWidth="1"/>
    <col min="19" max="19" width="12" style="4" customWidth="1"/>
    <col min="20" max="20" width="11.7109375" style="2" customWidth="1"/>
    <col min="21" max="21" width="5.7109375" style="2" customWidth="1"/>
    <col min="22" max="24" width="10.28515625" style="5" customWidth="1"/>
    <col min="25" max="27" width="8.28515625" style="5" customWidth="1"/>
    <col min="28" max="28" width="8.28515625" style="6" customWidth="1"/>
    <col min="29" max="29" width="11.85546875" style="7" customWidth="1"/>
    <col min="30" max="30" width="11.85546875" style="8" customWidth="1"/>
    <col min="31" max="31" width="11.85546875" style="6" customWidth="1"/>
    <col min="32" max="32" width="11.85546875" style="7" customWidth="1"/>
    <col min="33" max="33" width="11.85546875" style="2" customWidth="1"/>
    <col min="34" max="34" width="11.85546875" style="9" customWidth="1"/>
    <col min="35" max="35" width="11.85546875" style="2" customWidth="1"/>
    <col min="36" max="36" width="11.85546875" style="10" customWidth="1"/>
    <col min="37" max="38" width="11.85546875" style="9" customWidth="1"/>
    <col min="39" max="39" width="11.85546875" style="10" customWidth="1"/>
    <col min="40" max="40" width="11.85546875" style="9" customWidth="1"/>
    <col min="41" max="41" width="11.85546875" style="10" customWidth="1"/>
    <col min="42" max="43" width="11.85546875" style="9" customWidth="1"/>
    <col min="44" max="44" width="11.85546875" style="10" customWidth="1"/>
    <col min="45" max="48" width="11.85546875" style="9" customWidth="1"/>
    <col min="49" max="49" width="11.85546875" style="11" customWidth="1"/>
    <col min="50" max="51" width="11.85546875" style="2" customWidth="1"/>
    <col min="52" max="52" width="11.85546875" style="9" customWidth="1"/>
    <col min="53" max="53" width="15.42578125" style="12" customWidth="1"/>
    <col min="54" max="57" width="15.42578125" style="13" customWidth="1"/>
    <col min="58" max="63" width="15.42578125" style="12" customWidth="1"/>
    <col min="64" max="64" width="15.42578125" style="14" customWidth="1"/>
    <col min="65" max="65" width="9.140625" style="14"/>
    <col min="66" max="66" width="14.28515625" style="12" customWidth="1"/>
    <col min="67" max="16384" width="9.140625" style="2"/>
  </cols>
  <sheetData>
    <row r="1" spans="1:66" ht="68.099999999999994" customHeight="1" x14ac:dyDescent="0.35">
      <c r="A1" s="15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19" t="s">
        <v>5</v>
      </c>
      <c r="G1" s="17" t="s">
        <v>6</v>
      </c>
      <c r="H1" s="20" t="s">
        <v>7</v>
      </c>
      <c r="I1" s="21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1" t="s">
        <v>17</v>
      </c>
      <c r="S1" s="22" t="s">
        <v>18</v>
      </c>
      <c r="T1" s="23" t="s">
        <v>19</v>
      </c>
      <c r="U1" s="16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29" t="s">
        <v>31</v>
      </c>
      <c r="AG1" s="16" t="s">
        <v>32</v>
      </c>
      <c r="AH1" s="30" t="s">
        <v>33</v>
      </c>
      <c r="AI1" s="16" t="s">
        <v>34</v>
      </c>
      <c r="AJ1" s="31" t="s">
        <v>35</v>
      </c>
      <c r="AK1" s="32" t="s">
        <v>36</v>
      </c>
      <c r="AL1" s="30" t="s">
        <v>37</v>
      </c>
      <c r="AM1" s="33" t="s">
        <v>38</v>
      </c>
      <c r="AN1" s="30" t="s">
        <v>39</v>
      </c>
      <c r="AO1" s="33" t="s">
        <v>40</v>
      </c>
      <c r="AP1" s="30" t="s">
        <v>41</v>
      </c>
      <c r="AQ1" s="34" t="s">
        <v>42</v>
      </c>
      <c r="AR1" s="33" t="s">
        <v>43</v>
      </c>
      <c r="AS1" s="30" t="s">
        <v>44</v>
      </c>
      <c r="AT1" s="30" t="s">
        <v>45</v>
      </c>
      <c r="AU1" s="35" t="s">
        <v>46</v>
      </c>
      <c r="AV1" s="36" t="s">
        <v>47</v>
      </c>
      <c r="AW1" s="37" t="s">
        <v>48</v>
      </c>
      <c r="AX1" s="38" t="s">
        <v>49</v>
      </c>
      <c r="AY1" s="36" t="s">
        <v>50</v>
      </c>
      <c r="AZ1" s="39" t="s">
        <v>51</v>
      </c>
      <c r="BA1" s="40" t="s">
        <v>52</v>
      </c>
      <c r="BB1" s="41" t="s">
        <v>53</v>
      </c>
      <c r="BC1" s="41" t="s">
        <v>54</v>
      </c>
      <c r="BD1" s="41" t="s">
        <v>55</v>
      </c>
      <c r="BE1" s="40" t="s">
        <v>56</v>
      </c>
      <c r="BF1" s="42" t="s">
        <v>57</v>
      </c>
      <c r="BG1" s="43" t="s">
        <v>58</v>
      </c>
      <c r="BH1" s="43" t="s">
        <v>59</v>
      </c>
      <c r="BI1" s="43" t="s">
        <v>60</v>
      </c>
      <c r="BJ1" s="43" t="s">
        <v>61</v>
      </c>
      <c r="BK1" s="44" t="s">
        <v>62</v>
      </c>
      <c r="BL1" s="45" t="s">
        <v>63</v>
      </c>
      <c r="BM1" s="45" t="s">
        <v>64</v>
      </c>
      <c r="BN1" s="46" t="s">
        <v>65</v>
      </c>
    </row>
    <row r="2" spans="1:66" s="67" customFormat="1" ht="129" customHeight="1" x14ac:dyDescent="0.25">
      <c r="A2" s="47">
        <v>26</v>
      </c>
      <c r="B2" s="48"/>
      <c r="C2" s="48"/>
      <c r="D2" s="77" t="s">
        <v>70</v>
      </c>
      <c r="E2" s="49" t="s">
        <v>73</v>
      </c>
      <c r="F2" s="49" t="s">
        <v>72</v>
      </c>
      <c r="G2" s="77" t="s">
        <v>74</v>
      </c>
      <c r="H2" s="74" t="s">
        <v>75</v>
      </c>
      <c r="I2" s="74" t="s">
        <v>76</v>
      </c>
      <c r="J2" s="75" t="s">
        <v>77</v>
      </c>
      <c r="K2" s="75" t="s">
        <v>77</v>
      </c>
      <c r="L2" s="74" t="s">
        <v>78</v>
      </c>
      <c r="M2" s="48" t="s">
        <v>79</v>
      </c>
      <c r="N2" s="48"/>
      <c r="O2" s="48"/>
      <c r="P2" s="83" t="s">
        <v>104</v>
      </c>
      <c r="Q2" s="50"/>
      <c r="R2" s="48"/>
      <c r="S2" s="68">
        <v>2.37</v>
      </c>
      <c r="T2" s="49" t="s">
        <v>68</v>
      </c>
      <c r="U2" s="49"/>
      <c r="V2" s="76">
        <v>63</v>
      </c>
      <c r="W2" s="76">
        <v>53.34</v>
      </c>
      <c r="X2" s="76">
        <v>22.86</v>
      </c>
      <c r="Y2" s="76">
        <v>63</v>
      </c>
      <c r="Z2" s="76">
        <f t="shared" ref="Z2:Z7" si="0">7*3*2.54</f>
        <v>53.34</v>
      </c>
      <c r="AA2" s="76">
        <f t="shared" ref="AA2:AA7" si="1">9*2.54</f>
        <v>22.86</v>
      </c>
      <c r="AB2" s="51">
        <v>8</v>
      </c>
      <c r="AC2" s="78">
        <v>6</v>
      </c>
      <c r="AD2" s="52">
        <f t="shared" ref="AD2:AD7" si="2">IF(AC2="","",AC2*Z2*AA2/1000000)</f>
        <v>7.3161144000000004E-3</v>
      </c>
      <c r="AE2" s="53">
        <v>63</v>
      </c>
      <c r="AF2" s="54">
        <f t="shared" ref="AF2:AF7" si="3">IF(AC2="","",AE2/AD2*AC2)</f>
        <v>51666.770000206656</v>
      </c>
      <c r="AG2" s="55">
        <v>2250</v>
      </c>
      <c r="AH2" s="58">
        <f t="shared" ref="AH2:AH7" si="4">IF(ISERROR(AG2/AF2),"",AG2/AF2)</f>
        <v>4.3548300000000012E-2</v>
      </c>
      <c r="AI2" s="69" t="s">
        <v>80</v>
      </c>
      <c r="AJ2" s="70">
        <v>0.309</v>
      </c>
      <c r="AK2" s="58">
        <f t="shared" ref="AK2:AK7" si="5">IF(ISERROR(S2*AJ2),"",S2*AJ2)</f>
        <v>0.73233000000000004</v>
      </c>
      <c r="AL2" s="58">
        <f t="shared" ref="AL2:AL7" si="6">IF(ISERROR(S2+AH2+AK2),"",S2+AH2+AK2)</f>
        <v>3.1458783000000001</v>
      </c>
      <c r="AM2" s="57">
        <v>0.01</v>
      </c>
      <c r="AN2" s="58">
        <f t="shared" ref="AN2:AN7" si="7">IF(ISERROR(AW2*AM2),"",AW2*AM2)</f>
        <v>4.9000000000000002E-2</v>
      </c>
      <c r="AO2" s="57">
        <v>0.05</v>
      </c>
      <c r="AP2" s="58">
        <f t="shared" ref="AP2:AP7" si="8">IF(ISERROR(AW2*AO2),"",AW2*AO2)</f>
        <v>0.24500000000000002</v>
      </c>
      <c r="AQ2" s="59">
        <v>0</v>
      </c>
      <c r="AR2" s="57">
        <v>0</v>
      </c>
      <c r="AS2" s="56">
        <f t="shared" ref="AS2:AS7" si="9">IF(ISERROR(AW2*AR2),"",AW2*AR2)</f>
        <v>0</v>
      </c>
      <c r="AT2" s="58">
        <f t="shared" ref="AT2:AT7" si="10">IF(ISERROR(AN2+AP2+AS2),"",AN2+AP2+AS2)</f>
        <v>0.29400000000000004</v>
      </c>
      <c r="AU2" s="58">
        <f t="shared" ref="AU2:AU7" si="11">IF(ISERROR(AL2+AT2),"",AL2+AT2)</f>
        <v>3.4398783000000002</v>
      </c>
      <c r="AV2" s="71">
        <f t="shared" ref="AV2:AV7" si="12">IF(ISERROR((AW2-AU2)/AW2),"",(AW2-AU2)/AW2)</f>
        <v>0.2979840204081633</v>
      </c>
      <c r="AW2" s="61">
        <v>4.9000000000000004</v>
      </c>
      <c r="AX2" s="59">
        <v>9.99</v>
      </c>
      <c r="AY2" s="60">
        <f t="shared" ref="AY2:AY7" si="13">IF(ISERROR((AX2-AW2)/AX2),"",(AX2-AW2)/AX2)</f>
        <v>0.50950950950950946</v>
      </c>
      <c r="AZ2" s="59"/>
      <c r="BA2" s="79">
        <v>1500</v>
      </c>
      <c r="BB2" s="62">
        <f t="shared" ref="BB2:BB7" si="14">AU2*BA2</f>
        <v>5159.8174500000005</v>
      </c>
      <c r="BC2" s="62">
        <f t="shared" ref="BC2:BC7" si="15">AW2*BA2</f>
        <v>7350.0000000000009</v>
      </c>
      <c r="BD2" s="62">
        <f t="shared" ref="BD2:BD7" si="16">BA2*AX2</f>
        <v>14985</v>
      </c>
      <c r="BE2" s="63">
        <f t="shared" ref="BE2:BE7" si="17">V2*W2*X2/1000000/AC2*BA2</f>
        <v>19.204800299999999</v>
      </c>
      <c r="BF2" s="64">
        <v>19.2</v>
      </c>
      <c r="BG2" s="65"/>
      <c r="BH2" s="65"/>
      <c r="BI2" s="72" t="s">
        <v>81</v>
      </c>
      <c r="BJ2" s="72" t="s">
        <v>69</v>
      </c>
      <c r="BK2" s="73" t="s">
        <v>82</v>
      </c>
      <c r="BL2" s="66">
        <v>2</v>
      </c>
      <c r="BM2" s="84">
        <v>4</v>
      </c>
      <c r="BN2" s="84" t="s">
        <v>83</v>
      </c>
    </row>
    <row r="3" spans="1:66" s="67" customFormat="1" ht="129" customHeight="1" x14ac:dyDescent="0.25">
      <c r="A3" s="47">
        <v>27</v>
      </c>
      <c r="B3" s="48"/>
      <c r="C3" s="48"/>
      <c r="D3" s="77" t="s">
        <v>70</v>
      </c>
      <c r="E3" s="49" t="s">
        <v>84</v>
      </c>
      <c r="F3" s="49" t="s">
        <v>72</v>
      </c>
      <c r="G3" s="77" t="s">
        <v>85</v>
      </c>
      <c r="H3" s="74" t="s">
        <v>86</v>
      </c>
      <c r="I3" s="74" t="s">
        <v>76</v>
      </c>
      <c r="J3" s="75" t="s">
        <v>77</v>
      </c>
      <c r="K3" s="75" t="s">
        <v>77</v>
      </c>
      <c r="L3" s="74" t="s">
        <v>78</v>
      </c>
      <c r="M3" s="48" t="s">
        <v>87</v>
      </c>
      <c r="N3" s="48"/>
      <c r="O3" s="48"/>
      <c r="P3" s="83" t="s">
        <v>105</v>
      </c>
      <c r="Q3" s="50"/>
      <c r="R3" s="48"/>
      <c r="S3" s="68">
        <v>2.37</v>
      </c>
      <c r="T3" s="49" t="s">
        <v>68</v>
      </c>
      <c r="U3" s="49"/>
      <c r="V3" s="76">
        <v>63</v>
      </c>
      <c r="W3" s="76">
        <v>53.34</v>
      </c>
      <c r="X3" s="76">
        <v>22.86</v>
      </c>
      <c r="Y3" s="76">
        <v>63</v>
      </c>
      <c r="Z3" s="76">
        <f t="shared" si="0"/>
        <v>53.34</v>
      </c>
      <c r="AA3" s="76">
        <f t="shared" si="1"/>
        <v>22.86</v>
      </c>
      <c r="AB3" s="51">
        <v>8</v>
      </c>
      <c r="AC3" s="78">
        <v>6</v>
      </c>
      <c r="AD3" s="52">
        <f t="shared" si="2"/>
        <v>7.3161144000000004E-3</v>
      </c>
      <c r="AE3" s="53">
        <v>63</v>
      </c>
      <c r="AF3" s="54">
        <f t="shared" si="3"/>
        <v>51666.770000206656</v>
      </c>
      <c r="AG3" s="55">
        <v>2250</v>
      </c>
      <c r="AH3" s="58">
        <f t="shared" si="4"/>
        <v>4.3548300000000012E-2</v>
      </c>
      <c r="AI3" s="69" t="s">
        <v>80</v>
      </c>
      <c r="AJ3" s="70">
        <v>0.309</v>
      </c>
      <c r="AK3" s="58">
        <f t="shared" si="5"/>
        <v>0.73233000000000004</v>
      </c>
      <c r="AL3" s="58">
        <f t="shared" si="6"/>
        <v>3.1458783000000001</v>
      </c>
      <c r="AM3" s="57">
        <v>0.01</v>
      </c>
      <c r="AN3" s="58">
        <f t="shared" si="7"/>
        <v>4.9000000000000002E-2</v>
      </c>
      <c r="AO3" s="57">
        <v>0.05</v>
      </c>
      <c r="AP3" s="58">
        <f t="shared" si="8"/>
        <v>0.24500000000000002</v>
      </c>
      <c r="AQ3" s="59">
        <v>0</v>
      </c>
      <c r="AR3" s="57">
        <v>0</v>
      </c>
      <c r="AS3" s="56">
        <f t="shared" si="9"/>
        <v>0</v>
      </c>
      <c r="AT3" s="58">
        <f t="shared" si="10"/>
        <v>0.29400000000000004</v>
      </c>
      <c r="AU3" s="58">
        <f t="shared" si="11"/>
        <v>3.4398783000000002</v>
      </c>
      <c r="AV3" s="71">
        <f t="shared" si="12"/>
        <v>0.2979840204081633</v>
      </c>
      <c r="AW3" s="61">
        <v>4.9000000000000004</v>
      </c>
      <c r="AX3" s="59">
        <v>9.99</v>
      </c>
      <c r="AY3" s="60">
        <f t="shared" si="13"/>
        <v>0.50950950950950946</v>
      </c>
      <c r="AZ3" s="59"/>
      <c r="BA3" s="79">
        <v>1500</v>
      </c>
      <c r="BB3" s="62">
        <f t="shared" si="14"/>
        <v>5159.8174500000005</v>
      </c>
      <c r="BC3" s="62">
        <f t="shared" si="15"/>
        <v>7350.0000000000009</v>
      </c>
      <c r="BD3" s="62">
        <f t="shared" si="16"/>
        <v>14985</v>
      </c>
      <c r="BE3" s="63">
        <f t="shared" si="17"/>
        <v>19.204800299999999</v>
      </c>
      <c r="BF3" s="64">
        <v>19.2</v>
      </c>
      <c r="BG3" s="65"/>
      <c r="BH3" s="65"/>
      <c r="BI3" s="72" t="s">
        <v>81</v>
      </c>
      <c r="BJ3" s="72" t="s">
        <v>69</v>
      </c>
      <c r="BK3" s="73" t="s">
        <v>82</v>
      </c>
      <c r="BL3" s="66">
        <v>2</v>
      </c>
      <c r="BM3" s="84"/>
      <c r="BN3" s="84"/>
    </row>
    <row r="4" spans="1:66" s="67" customFormat="1" ht="129" customHeight="1" x14ac:dyDescent="0.25">
      <c r="A4" s="47">
        <v>28</v>
      </c>
      <c r="B4" s="48"/>
      <c r="C4" s="48"/>
      <c r="D4" s="77" t="s">
        <v>66</v>
      </c>
      <c r="E4" s="49" t="s">
        <v>67</v>
      </c>
      <c r="F4" s="49" t="s">
        <v>72</v>
      </c>
      <c r="G4" s="77" t="s">
        <v>88</v>
      </c>
      <c r="H4" s="74" t="s">
        <v>89</v>
      </c>
      <c r="I4" s="74" t="s">
        <v>76</v>
      </c>
      <c r="J4" s="75" t="s">
        <v>77</v>
      </c>
      <c r="K4" s="75" t="s">
        <v>77</v>
      </c>
      <c r="L4" s="74" t="s">
        <v>78</v>
      </c>
      <c r="M4" s="48" t="s">
        <v>90</v>
      </c>
      <c r="N4" s="48"/>
      <c r="O4" s="48"/>
      <c r="P4" s="82" t="s">
        <v>100</v>
      </c>
      <c r="Q4" s="50"/>
      <c r="R4" s="48"/>
      <c r="S4" s="68">
        <v>2.37</v>
      </c>
      <c r="T4" s="49" t="s">
        <v>68</v>
      </c>
      <c r="U4" s="49"/>
      <c r="V4" s="76">
        <v>63</v>
      </c>
      <c r="W4" s="76">
        <v>53.34</v>
      </c>
      <c r="X4" s="76">
        <v>22.86</v>
      </c>
      <c r="Y4" s="76">
        <v>63</v>
      </c>
      <c r="Z4" s="76">
        <f t="shared" si="0"/>
        <v>53.34</v>
      </c>
      <c r="AA4" s="76">
        <f t="shared" si="1"/>
        <v>22.86</v>
      </c>
      <c r="AB4" s="51">
        <v>8</v>
      </c>
      <c r="AC4" s="78">
        <v>6</v>
      </c>
      <c r="AD4" s="52">
        <f t="shared" si="2"/>
        <v>7.3161144000000004E-3</v>
      </c>
      <c r="AE4" s="53">
        <v>63</v>
      </c>
      <c r="AF4" s="54">
        <f t="shared" si="3"/>
        <v>51666.770000206656</v>
      </c>
      <c r="AG4" s="55">
        <v>2250</v>
      </c>
      <c r="AH4" s="58">
        <f t="shared" si="4"/>
        <v>4.3548300000000012E-2</v>
      </c>
      <c r="AI4" s="69" t="s">
        <v>80</v>
      </c>
      <c r="AJ4" s="70">
        <v>0.309</v>
      </c>
      <c r="AK4" s="58">
        <f t="shared" si="5"/>
        <v>0.73233000000000004</v>
      </c>
      <c r="AL4" s="58">
        <f t="shared" si="6"/>
        <v>3.1458783000000001</v>
      </c>
      <c r="AM4" s="57">
        <v>0.01</v>
      </c>
      <c r="AN4" s="58">
        <f t="shared" si="7"/>
        <v>4.9000000000000002E-2</v>
      </c>
      <c r="AO4" s="57">
        <v>0.06</v>
      </c>
      <c r="AP4" s="58">
        <f t="shared" si="8"/>
        <v>0.29399999999999998</v>
      </c>
      <c r="AQ4" s="59">
        <v>0</v>
      </c>
      <c r="AR4" s="57">
        <v>0</v>
      </c>
      <c r="AS4" s="56">
        <f t="shared" si="9"/>
        <v>0</v>
      </c>
      <c r="AT4" s="58">
        <f t="shared" si="10"/>
        <v>0.34299999999999997</v>
      </c>
      <c r="AU4" s="58">
        <f t="shared" si="11"/>
        <v>3.4888783000000001</v>
      </c>
      <c r="AV4" s="71">
        <f t="shared" si="12"/>
        <v>0.28798402040816329</v>
      </c>
      <c r="AW4" s="61">
        <v>4.9000000000000004</v>
      </c>
      <c r="AX4" s="59">
        <v>9.99</v>
      </c>
      <c r="AY4" s="60">
        <f t="shared" si="13"/>
        <v>0.50950950950950946</v>
      </c>
      <c r="AZ4" s="59"/>
      <c r="BA4" s="79">
        <v>1500</v>
      </c>
      <c r="BB4" s="62">
        <f t="shared" si="14"/>
        <v>5233.3174500000005</v>
      </c>
      <c r="BC4" s="62">
        <f t="shared" si="15"/>
        <v>7350.0000000000009</v>
      </c>
      <c r="BD4" s="62">
        <f t="shared" si="16"/>
        <v>14985</v>
      </c>
      <c r="BE4" s="63">
        <f t="shared" si="17"/>
        <v>19.204800299999999</v>
      </c>
      <c r="BF4" s="64">
        <v>19.2</v>
      </c>
      <c r="BG4" s="65"/>
      <c r="BH4" s="65"/>
      <c r="BI4" s="72" t="s">
        <v>81</v>
      </c>
      <c r="BJ4" s="72" t="s">
        <v>69</v>
      </c>
      <c r="BK4" s="73" t="s">
        <v>82</v>
      </c>
      <c r="BL4" s="66">
        <v>2</v>
      </c>
      <c r="BM4" s="84">
        <v>8</v>
      </c>
      <c r="BN4" s="84" t="s">
        <v>91</v>
      </c>
    </row>
    <row r="5" spans="1:66" s="67" customFormat="1" ht="129" customHeight="1" x14ac:dyDescent="0.25">
      <c r="A5" s="47">
        <v>29</v>
      </c>
      <c r="B5" s="48"/>
      <c r="C5" s="48"/>
      <c r="D5" s="77" t="s">
        <v>66</v>
      </c>
      <c r="E5" s="49" t="s">
        <v>67</v>
      </c>
      <c r="F5" s="49" t="s">
        <v>72</v>
      </c>
      <c r="G5" s="77" t="s">
        <v>92</v>
      </c>
      <c r="H5" s="74" t="s">
        <v>93</v>
      </c>
      <c r="I5" s="74" t="s">
        <v>76</v>
      </c>
      <c r="J5" s="75" t="s">
        <v>77</v>
      </c>
      <c r="K5" s="75" t="s">
        <v>77</v>
      </c>
      <c r="L5" s="74" t="s">
        <v>78</v>
      </c>
      <c r="M5" s="48" t="s">
        <v>71</v>
      </c>
      <c r="N5" s="48"/>
      <c r="O5" s="48"/>
      <c r="P5" s="82" t="s">
        <v>101</v>
      </c>
      <c r="Q5" s="50"/>
      <c r="R5" s="48"/>
      <c r="S5" s="68">
        <v>2.37</v>
      </c>
      <c r="T5" s="49" t="s">
        <v>68</v>
      </c>
      <c r="U5" s="49"/>
      <c r="V5" s="76">
        <v>63</v>
      </c>
      <c r="W5" s="76">
        <v>53.34</v>
      </c>
      <c r="X5" s="76">
        <v>22.86</v>
      </c>
      <c r="Y5" s="76">
        <v>63</v>
      </c>
      <c r="Z5" s="76">
        <f t="shared" si="0"/>
        <v>53.34</v>
      </c>
      <c r="AA5" s="76">
        <f t="shared" si="1"/>
        <v>22.86</v>
      </c>
      <c r="AB5" s="51">
        <v>8</v>
      </c>
      <c r="AC5" s="78">
        <v>6</v>
      </c>
      <c r="AD5" s="52">
        <f t="shared" si="2"/>
        <v>7.3161144000000004E-3</v>
      </c>
      <c r="AE5" s="53">
        <v>63</v>
      </c>
      <c r="AF5" s="54">
        <f t="shared" si="3"/>
        <v>51666.770000206656</v>
      </c>
      <c r="AG5" s="55">
        <v>2250</v>
      </c>
      <c r="AH5" s="58">
        <f t="shared" si="4"/>
        <v>4.3548300000000012E-2</v>
      </c>
      <c r="AI5" s="69" t="s">
        <v>80</v>
      </c>
      <c r="AJ5" s="70">
        <v>0.309</v>
      </c>
      <c r="AK5" s="58">
        <f t="shared" si="5"/>
        <v>0.73233000000000004</v>
      </c>
      <c r="AL5" s="58">
        <f t="shared" si="6"/>
        <v>3.1458783000000001</v>
      </c>
      <c r="AM5" s="57">
        <v>0.01</v>
      </c>
      <c r="AN5" s="58">
        <f t="shared" si="7"/>
        <v>4.9000000000000002E-2</v>
      </c>
      <c r="AO5" s="57">
        <v>0.06</v>
      </c>
      <c r="AP5" s="58">
        <f t="shared" si="8"/>
        <v>0.29399999999999998</v>
      </c>
      <c r="AQ5" s="59">
        <v>0</v>
      </c>
      <c r="AR5" s="57">
        <v>0</v>
      </c>
      <c r="AS5" s="56">
        <f t="shared" si="9"/>
        <v>0</v>
      </c>
      <c r="AT5" s="58">
        <f t="shared" si="10"/>
        <v>0.34299999999999997</v>
      </c>
      <c r="AU5" s="58">
        <f t="shared" si="11"/>
        <v>3.4888783000000001</v>
      </c>
      <c r="AV5" s="71">
        <f t="shared" si="12"/>
        <v>0.28798402040816329</v>
      </c>
      <c r="AW5" s="61">
        <v>4.9000000000000004</v>
      </c>
      <c r="AX5" s="59">
        <v>9.99</v>
      </c>
      <c r="AY5" s="60">
        <f t="shared" si="13"/>
        <v>0.50950950950950946</v>
      </c>
      <c r="AZ5" s="59"/>
      <c r="BA5" s="79">
        <v>1500</v>
      </c>
      <c r="BB5" s="62">
        <f t="shared" si="14"/>
        <v>5233.3174500000005</v>
      </c>
      <c r="BC5" s="62">
        <f t="shared" si="15"/>
        <v>7350.0000000000009</v>
      </c>
      <c r="BD5" s="62">
        <f t="shared" si="16"/>
        <v>14985</v>
      </c>
      <c r="BE5" s="63">
        <f t="shared" si="17"/>
        <v>19.204800299999999</v>
      </c>
      <c r="BF5" s="64">
        <v>19.2</v>
      </c>
      <c r="BG5" s="65"/>
      <c r="BH5" s="65"/>
      <c r="BI5" s="72" t="s">
        <v>81</v>
      </c>
      <c r="BJ5" s="72" t="s">
        <v>69</v>
      </c>
      <c r="BK5" s="73" t="s">
        <v>82</v>
      </c>
      <c r="BL5" s="66">
        <v>2</v>
      </c>
      <c r="BM5" s="84"/>
      <c r="BN5" s="84"/>
    </row>
    <row r="6" spans="1:66" s="67" customFormat="1" ht="129" customHeight="1" x14ac:dyDescent="0.25">
      <c r="A6" s="47">
        <v>30</v>
      </c>
      <c r="B6" s="48"/>
      <c r="C6" s="48"/>
      <c r="D6" s="77" t="s">
        <v>66</v>
      </c>
      <c r="E6" s="49" t="s">
        <v>67</v>
      </c>
      <c r="F6" s="49" t="s">
        <v>72</v>
      </c>
      <c r="G6" s="77" t="s">
        <v>94</v>
      </c>
      <c r="H6" s="74" t="s">
        <v>95</v>
      </c>
      <c r="I6" s="74" t="s">
        <v>76</v>
      </c>
      <c r="J6" s="75" t="s">
        <v>77</v>
      </c>
      <c r="K6" s="75" t="s">
        <v>77</v>
      </c>
      <c r="L6" s="74" t="s">
        <v>78</v>
      </c>
      <c r="M6" s="48" t="s">
        <v>96</v>
      </c>
      <c r="N6" s="48"/>
      <c r="O6" s="48"/>
      <c r="P6" s="82" t="s">
        <v>102</v>
      </c>
      <c r="Q6" s="50"/>
      <c r="R6" s="48"/>
      <c r="S6" s="68">
        <v>2.37</v>
      </c>
      <c r="T6" s="49" t="s">
        <v>68</v>
      </c>
      <c r="U6" s="49"/>
      <c r="V6" s="76">
        <v>63</v>
      </c>
      <c r="W6" s="76">
        <v>53.34</v>
      </c>
      <c r="X6" s="76">
        <v>22.86</v>
      </c>
      <c r="Y6" s="76">
        <v>63</v>
      </c>
      <c r="Z6" s="76">
        <f t="shared" si="0"/>
        <v>53.34</v>
      </c>
      <c r="AA6" s="76">
        <f t="shared" si="1"/>
        <v>22.86</v>
      </c>
      <c r="AB6" s="51">
        <v>8</v>
      </c>
      <c r="AC6" s="78">
        <v>6</v>
      </c>
      <c r="AD6" s="52">
        <f t="shared" si="2"/>
        <v>7.3161144000000004E-3</v>
      </c>
      <c r="AE6" s="53">
        <v>63</v>
      </c>
      <c r="AF6" s="54">
        <f t="shared" si="3"/>
        <v>51666.770000206656</v>
      </c>
      <c r="AG6" s="55">
        <v>2250</v>
      </c>
      <c r="AH6" s="58">
        <f t="shared" si="4"/>
        <v>4.3548300000000012E-2</v>
      </c>
      <c r="AI6" s="69" t="s">
        <v>80</v>
      </c>
      <c r="AJ6" s="70">
        <v>0.309</v>
      </c>
      <c r="AK6" s="58">
        <f t="shared" si="5"/>
        <v>0.73233000000000004</v>
      </c>
      <c r="AL6" s="58">
        <f t="shared" si="6"/>
        <v>3.1458783000000001</v>
      </c>
      <c r="AM6" s="57">
        <v>0.01</v>
      </c>
      <c r="AN6" s="58">
        <f t="shared" si="7"/>
        <v>4.9000000000000002E-2</v>
      </c>
      <c r="AO6" s="57">
        <v>0.06</v>
      </c>
      <c r="AP6" s="58">
        <f t="shared" si="8"/>
        <v>0.29399999999999998</v>
      </c>
      <c r="AQ6" s="59">
        <v>0</v>
      </c>
      <c r="AR6" s="57">
        <v>0</v>
      </c>
      <c r="AS6" s="56">
        <f t="shared" si="9"/>
        <v>0</v>
      </c>
      <c r="AT6" s="58">
        <f t="shared" si="10"/>
        <v>0.34299999999999997</v>
      </c>
      <c r="AU6" s="58">
        <f t="shared" si="11"/>
        <v>3.4888783000000001</v>
      </c>
      <c r="AV6" s="71">
        <f t="shared" si="12"/>
        <v>0.28798402040816329</v>
      </c>
      <c r="AW6" s="61">
        <v>4.9000000000000004</v>
      </c>
      <c r="AX6" s="59">
        <v>9.99</v>
      </c>
      <c r="AY6" s="60">
        <f t="shared" si="13"/>
        <v>0.50950950950950946</v>
      </c>
      <c r="AZ6" s="59"/>
      <c r="BA6" s="79">
        <v>1500</v>
      </c>
      <c r="BB6" s="62">
        <f t="shared" si="14"/>
        <v>5233.3174500000005</v>
      </c>
      <c r="BC6" s="62">
        <f t="shared" si="15"/>
        <v>7350.0000000000009</v>
      </c>
      <c r="BD6" s="62">
        <f t="shared" si="16"/>
        <v>14985</v>
      </c>
      <c r="BE6" s="63">
        <f t="shared" si="17"/>
        <v>19.204800299999999</v>
      </c>
      <c r="BF6" s="64">
        <v>19.2</v>
      </c>
      <c r="BG6" s="65"/>
      <c r="BH6" s="65"/>
      <c r="BI6" s="72" t="s">
        <v>81</v>
      </c>
      <c r="BJ6" s="72" t="s">
        <v>69</v>
      </c>
      <c r="BK6" s="73" t="s">
        <v>82</v>
      </c>
      <c r="BL6" s="66">
        <v>2</v>
      </c>
      <c r="BM6" s="84"/>
      <c r="BN6" s="84"/>
    </row>
    <row r="7" spans="1:66" s="67" customFormat="1" ht="129" customHeight="1" x14ac:dyDescent="0.25">
      <c r="A7" s="47">
        <v>31</v>
      </c>
      <c r="B7" s="48"/>
      <c r="C7" s="48"/>
      <c r="D7" s="77" t="s">
        <v>66</v>
      </c>
      <c r="E7" s="49" t="s">
        <v>67</v>
      </c>
      <c r="F7" s="49" t="s">
        <v>72</v>
      </c>
      <c r="G7" s="77" t="s">
        <v>97</v>
      </c>
      <c r="H7" s="74" t="s">
        <v>98</v>
      </c>
      <c r="I7" s="74" t="s">
        <v>76</v>
      </c>
      <c r="J7" s="75" t="s">
        <v>77</v>
      </c>
      <c r="K7" s="75" t="s">
        <v>77</v>
      </c>
      <c r="L7" s="74" t="s">
        <v>78</v>
      </c>
      <c r="M7" s="48" t="s">
        <v>99</v>
      </c>
      <c r="N7" s="48"/>
      <c r="O7" s="48"/>
      <c r="P7" s="82" t="s">
        <v>103</v>
      </c>
      <c r="Q7" s="50"/>
      <c r="R7" s="48"/>
      <c r="S7" s="68">
        <v>2.37</v>
      </c>
      <c r="T7" s="49" t="s">
        <v>68</v>
      </c>
      <c r="U7" s="49"/>
      <c r="V7" s="76">
        <v>63</v>
      </c>
      <c r="W7" s="76">
        <v>53.34</v>
      </c>
      <c r="X7" s="76">
        <v>22.86</v>
      </c>
      <c r="Y7" s="76">
        <v>63</v>
      </c>
      <c r="Z7" s="76">
        <f t="shared" si="0"/>
        <v>53.34</v>
      </c>
      <c r="AA7" s="76">
        <f t="shared" si="1"/>
        <v>22.86</v>
      </c>
      <c r="AB7" s="51">
        <v>8</v>
      </c>
      <c r="AC7" s="78">
        <v>6</v>
      </c>
      <c r="AD7" s="52">
        <f t="shared" si="2"/>
        <v>7.3161144000000004E-3</v>
      </c>
      <c r="AE7" s="53">
        <v>63</v>
      </c>
      <c r="AF7" s="54">
        <f t="shared" si="3"/>
        <v>51666.770000206656</v>
      </c>
      <c r="AG7" s="55">
        <v>2250</v>
      </c>
      <c r="AH7" s="58">
        <f t="shared" si="4"/>
        <v>4.3548300000000012E-2</v>
      </c>
      <c r="AI7" s="69" t="s">
        <v>80</v>
      </c>
      <c r="AJ7" s="70">
        <v>0.309</v>
      </c>
      <c r="AK7" s="58">
        <f t="shared" si="5"/>
        <v>0.73233000000000004</v>
      </c>
      <c r="AL7" s="58">
        <f t="shared" si="6"/>
        <v>3.1458783000000001</v>
      </c>
      <c r="AM7" s="57">
        <v>0.01</v>
      </c>
      <c r="AN7" s="58">
        <f t="shared" si="7"/>
        <v>4.9000000000000002E-2</v>
      </c>
      <c r="AO7" s="57">
        <v>0.06</v>
      </c>
      <c r="AP7" s="58">
        <f t="shared" si="8"/>
        <v>0.29399999999999998</v>
      </c>
      <c r="AQ7" s="59">
        <v>0</v>
      </c>
      <c r="AR7" s="57">
        <v>0</v>
      </c>
      <c r="AS7" s="56">
        <f t="shared" si="9"/>
        <v>0</v>
      </c>
      <c r="AT7" s="58">
        <f t="shared" si="10"/>
        <v>0.34299999999999997</v>
      </c>
      <c r="AU7" s="58">
        <f t="shared" si="11"/>
        <v>3.4888783000000001</v>
      </c>
      <c r="AV7" s="71">
        <f t="shared" si="12"/>
        <v>0.28798402040816329</v>
      </c>
      <c r="AW7" s="61">
        <v>4.9000000000000004</v>
      </c>
      <c r="AX7" s="59">
        <v>9.99</v>
      </c>
      <c r="AY7" s="60">
        <f t="shared" si="13"/>
        <v>0.50950950950950946</v>
      </c>
      <c r="AZ7" s="59"/>
      <c r="BA7" s="79">
        <v>1500</v>
      </c>
      <c r="BB7" s="62">
        <f t="shared" si="14"/>
        <v>5233.3174500000005</v>
      </c>
      <c r="BC7" s="62">
        <f t="shared" si="15"/>
        <v>7350.0000000000009</v>
      </c>
      <c r="BD7" s="62">
        <f t="shared" si="16"/>
        <v>14985</v>
      </c>
      <c r="BE7" s="63">
        <f t="shared" si="17"/>
        <v>19.204800299999999</v>
      </c>
      <c r="BF7" s="64">
        <v>19.2</v>
      </c>
      <c r="BG7" s="65"/>
      <c r="BH7" s="65"/>
      <c r="BI7" s="72" t="s">
        <v>81</v>
      </c>
      <c r="BJ7" s="72" t="s">
        <v>69</v>
      </c>
      <c r="BK7" s="73" t="s">
        <v>82</v>
      </c>
      <c r="BL7" s="66">
        <v>2</v>
      </c>
      <c r="BM7" s="84"/>
      <c r="BN7" s="84"/>
    </row>
    <row r="8" spans="1:66" x14ac:dyDescent="0.35">
      <c r="K8" s="80"/>
      <c r="AV8" s="4"/>
      <c r="AX8" s="81"/>
      <c r="AY8" s="81"/>
      <c r="AZ8" s="4"/>
    </row>
  </sheetData>
  <sheetProtection insertRows="0" deleteRows="0" sort="0"/>
  <protectedRanges>
    <protectedRange sqref="P8:AW148 A8:J148 L8:N148 AX2:AY7 AD2:AF7 N2:N7 AB2:AB7 U2:U7 AK2:AV7 A2:C7 AH2:AI7 Q2:S7 BF2:BF7" name="Range1"/>
    <protectedRange sqref="AG2:AG7" name="Range1_3"/>
    <protectedRange sqref="AJ2:AJ7" name="Range1_4"/>
    <protectedRange sqref="K8:K175" name="Range1_1"/>
    <protectedRange sqref="AZ2:AZ170" name="Range1_7"/>
    <protectedRange sqref="O2:O170" name="Range1_8"/>
    <protectedRange sqref="T2:T7" name="Range1_6"/>
    <protectedRange sqref="F2:F7" name="Range1_13"/>
    <protectedRange sqref="E2:E3" name="Range1_18_1"/>
    <protectedRange sqref="E4:E7" name="Range1_22"/>
    <protectedRange sqref="M2:M7" name="Range1_26"/>
    <protectedRange sqref="P4:P7" name="Range1_11_1_1_1_1_1_1_2_1"/>
    <protectedRange sqref="P2:P3" name="Range1_6_1_1_2_1_1_1_1_2_3"/>
  </protectedRanges>
  <mergeCells count="4">
    <mergeCell ref="BM2:BM3"/>
    <mergeCell ref="BN2:BN3"/>
    <mergeCell ref="BM4:BM7"/>
    <mergeCell ref="BN4:BN7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2026-01-13T06:00:08Z</dcterms:created>
  <dcterms:modified xsi:type="dcterms:W3CDTF">2026-01-13T06:20:26Z</dcterms:modified>
</cp:coreProperties>
</file>