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" i="1" l="1"/>
  <c r="AU2" i="1"/>
  <c r="AR2" i="1"/>
  <c r="AP2" i="1"/>
  <c r="AN2" i="1"/>
  <c r="AL2" i="1"/>
  <c r="AI2" i="1"/>
  <c r="AD2" i="1"/>
  <c r="AF2" i="1" s="1"/>
  <c r="AJ2" i="1" s="1"/>
  <c r="AB2" i="1"/>
  <c r="AV2" i="1" l="1"/>
  <c r="AW2" i="1" s="1"/>
  <c r="BA2" i="1" l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<sst xmlns="http://schemas.openxmlformats.org/spreadsheetml/2006/main" count="68" uniqueCount="68">
  <si>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</si>
  <si>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</si>
  <si>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</si>
  <si>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</si>
  <si>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</si>
  <si>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</si>
  <si>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</si>
  <si>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</si>
  <si>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</si>
  <si>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</si>
  <si>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  <phoneticPr fontId="5" type="noConversion"/>
  </si>
  <si>
    <t>Material-Short</t>
  </si>
  <si>
    <t>Size/Spec.</t>
  </si>
  <si>
    <t>Color</t>
  </si>
  <si>
    <t>Trim</t>
  </si>
  <si>
    <t>Item No</t>
    <phoneticPr fontId="5" type="noConversion"/>
  </si>
  <si>
    <t>UPC</t>
    <phoneticPr fontId="5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</si>
  <si>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</si>
  <si>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</si>
  <si>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</si>
  <si>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</si>
  <si>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</si>
  <si>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</si>
  <si>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</si>
  <si>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</si>
  <si>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</si>
  <si>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</si>
  <si>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</si>
  <si>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</si>
  <si>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</si>
  <si>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</si>
  <si>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</si>
  <si>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</si>
  <si>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</si>
  <si>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</si>
  <si>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</si>
  <si>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</si>
  <si>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</si>
  <si>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</si>
  <si>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</si>
  <si>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</si>
  <si>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</si>
  <si>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</si>
  <si>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</si>
  <si>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</si>
  <si>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</si>
  <si>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</si>
  <si>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</si>
  <si>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</si>
  <si>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</si>
  <si>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</si>
  <si>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</si>
  <si>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</si>
  <si>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</si>
  <si>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</si>
  <si>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</si>
  <si>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</si>
  <si>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5" type="noConversion"/>
  </si>
  <si>
    <t>100% polyester 80gsm Microfiber Cooling Sheets</t>
    <phoneticPr fontId="5" type="noConversion"/>
  </si>
  <si>
    <t>Set</t>
  </si>
  <si>
    <t>Normal</t>
  </si>
  <si>
    <t>6302.32.2040</t>
  </si>
  <si>
    <t>100% polyester sheets, cooling topical treatment, VZB packaging, Z hem</t>
    <phoneticPr fontId="5" type="noConversion"/>
  </si>
  <si>
    <t>100% polyester, Solid</t>
    <phoneticPr fontId="5" type="noConversion"/>
  </si>
  <si>
    <t>FXL Cooling Sheets</t>
    <phoneticPr fontId="5" type="noConversion"/>
  </si>
  <si>
    <t>FULL XL  81X96"/20x30"(4)/54X80"+12"</t>
  </si>
  <si>
    <t>Snow White</t>
  </si>
  <si>
    <t>SH20-0985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</si>
</sst>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</numFmts>
  <fonts count="11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1" fillId="5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182" fontId="9" fillId="5" borderId="2" xfId="4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7">
    <cellStyle name="Currency_JCP 75 grams MF sheet set 04072011 hellen 2" xfId="6"/>
    <cellStyle name="Normal 2" xfId="1"/>
    <cellStyle name="Normal 2 18 2" xfId="2"/>
    <cellStyle name="Normal_2010 NY-showroom sheet set for JCP 0330" xfId="5"/>
    <cellStyle name="Percent 2" xfId="3"/>
    <cellStyle name="常规" xfId="0" builtinId="0"/>
    <cellStyle name="货币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erta%2080gsm%20Microfiber%20Cooling%20Sheet%20Set%20Commitment-%20&#24314;it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"/>
  <sheetViews>
    <sheetView tabSelected="1" topLeftCell="G1" zoomScale="80" zoomScaleNormal="80" workbookViewId="0">
      <selection activeCell="K15" sqref="K1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7.140625" style="2" customWidth="1"/>
    <col min="6" max="6" width="19.5703125" style="2" customWidth="1"/>
    <col min="7" max="7" width="15.5703125" style="2" customWidth="1"/>
    <col min="8" max="8" width="17.7109375" style="2" customWidth="1"/>
    <col min="9" max="9" width="46.85546875" style="2" customWidth="1"/>
    <col min="10" max="10" width="22.5703125" style="2" customWidth="1"/>
    <col min="11" max="11" width="71" style="2" customWidth="1"/>
    <col min="12" max="12" width="22.7109375" style="2" customWidth="1"/>
    <col min="13" max="13" width="41.7109375" style="2" customWidth="1"/>
    <col min="14" max="14" width="30.140625" style="2" customWidth="1"/>
    <col min="15" max="15" width="7.28515625" style="2" customWidth="1"/>
    <col min="16" max="17" width="21.4257812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7" customWidth="1"/>
    <col min="24" max="24" width="8.7109375" style="47" customWidth="1"/>
    <col min="25" max="25" width="7.140625" style="47" customWidth="1"/>
    <col min="26" max="26" width="9" style="50" customWidth="1"/>
    <col min="27" max="27" width="6.28515625" style="48" customWidth="1"/>
    <col min="28" max="28" width="10" style="49" customWidth="1"/>
    <col min="29" max="29" width="10" style="50" customWidth="1"/>
    <col min="30" max="30" width="9.85546875" style="48" customWidth="1"/>
    <col min="31" max="31" width="7.85546875" style="2" customWidth="1"/>
    <col min="32" max="32" width="8.85546875" style="3" customWidth="1"/>
    <col min="33" max="33" width="14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6" customFormat="1" x14ac:dyDescent="0.25">
      <c r="A2" s="26"/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64</v>
      </c>
      <c r="K2" s="26" t="s">
        <v>62</v>
      </c>
      <c r="L2" s="29" t="s">
        <v>63</v>
      </c>
      <c r="M2" s="27" t="s">
        <v>65</v>
      </c>
      <c r="N2" s="27" t="s">
        <v>66</v>
      </c>
      <c r="O2" s="27"/>
      <c r="P2" s="30" t="s">
        <v>67</v>
      </c>
      <c r="Q2" s="30"/>
      <c r="R2" s="27"/>
      <c r="S2" s="27" t="s">
        <v>59</v>
      </c>
      <c r="T2" s="31"/>
      <c r="U2" s="32">
        <v>4.4000000000000004</v>
      </c>
      <c r="V2" s="27" t="s">
        <v>60</v>
      </c>
      <c r="W2" s="33">
        <v>25</v>
      </c>
      <c r="X2" s="33">
        <v>20</v>
      </c>
      <c r="Y2" s="33">
        <v>22</v>
      </c>
      <c r="Z2" s="34">
        <v>5.57</v>
      </c>
      <c r="AA2" s="35">
        <v>4</v>
      </c>
      <c r="AB2" s="36">
        <f t="shared" ref="AB2" si="0">IF(W2="","",W2*X2*Y2/1000000)</f>
        <v>1.0999999999999999E-2</v>
      </c>
      <c r="AC2" s="34">
        <v>65</v>
      </c>
      <c r="AD2" s="37">
        <f t="shared" ref="AD2" si="1">IF(AA2="","",AC2/AB2*AA2)</f>
        <v>23636.363636363636</v>
      </c>
      <c r="AE2" s="38">
        <v>3500</v>
      </c>
      <c r="AF2" s="39">
        <f t="shared" ref="AF2" si="2">IF(ISERROR(AE2/AD2),"",AE2/AD2)</f>
        <v>0.14807692307692308</v>
      </c>
      <c r="AG2" s="27" t="s">
        <v>61</v>
      </c>
      <c r="AH2" s="40">
        <v>0.314</v>
      </c>
      <c r="AI2" s="39">
        <f t="shared" ref="AI2" si="3">IF(ISERROR(U2*AH2),"",U2*AH2)</f>
        <v>1.3816000000000002</v>
      </c>
      <c r="AJ2" s="39">
        <f t="shared" ref="AJ2" si="4">IF(ISERROR(U2+AF2+AI2),"",U2+AF2+AI2)</f>
        <v>5.929676923076924</v>
      </c>
      <c r="AK2" s="41">
        <v>0</v>
      </c>
      <c r="AL2" s="39">
        <f t="shared" ref="AL2" si="5">IF(ISERROR(AY2*AK2),"",AY2*AK2)</f>
        <v>0</v>
      </c>
      <c r="AM2" s="41">
        <v>0</v>
      </c>
      <c r="AN2" s="39">
        <f t="shared" ref="AN2" si="6">IF(ISERROR(AY2*AM2),"",AY2*AM2)</f>
        <v>0</v>
      </c>
      <c r="AO2" s="41">
        <v>5.5E-2</v>
      </c>
      <c r="AP2" s="39">
        <f t="shared" ref="AP2" si="7">IF(ISERROR(AY2*AO2),"",AY2*AO2)</f>
        <v>0.41304999999999997</v>
      </c>
      <c r="AQ2" s="41">
        <v>0</v>
      </c>
      <c r="AR2" s="39">
        <f t="shared" ref="AR2" si="8">IF(ISERROR(U2*AQ2),"",U2*AQ2)</f>
        <v>0</v>
      </c>
      <c r="AS2" s="42">
        <v>0</v>
      </c>
      <c r="AT2" s="41">
        <v>0</v>
      </c>
      <c r="AU2" s="39">
        <f t="shared" ref="AU2" si="9">IF(ISERROR(AY2*AT2),"",AY2*AT2)</f>
        <v>0</v>
      </c>
      <c r="AV2" s="39">
        <f t="shared" ref="AV2" si="10">IF(ISERROR(AL2+AN2+AP2+AR2+AU2),"",AL2+AN2+AP2+AR2+AU2)</f>
        <v>0.41304999999999997</v>
      </c>
      <c r="AW2" s="43">
        <f t="shared" ref="AW2" si="11">IF(ISERROR(AJ2+AV2),"",AJ2+AV2)</f>
        <v>6.3427269230769241</v>
      </c>
      <c r="AX2" s="44">
        <f t="shared" ref="AX2" si="12">IF(ISERROR((AY2-AW2)/AY2),"",(AY2-AW2)/AY2)</f>
        <v>0.15542917136126175</v>
      </c>
      <c r="AY2" s="45">
        <v>7.51</v>
      </c>
      <c r="AZ2" s="35"/>
      <c r="BA2" s="39">
        <f t="shared" ref="BA2" si="13">IF(ISERROR(AW2*AZ2),"",AW2*AZ2)</f>
        <v>0</v>
      </c>
      <c r="BB2" s="39">
        <f t="shared" ref="BB2" si="14">IF(ISERROR(AY2*AZ2),"",AY2*AZ2)</f>
        <v>0</v>
      </c>
    </row>
  </sheetData>
  <sheetProtection insertRows="0" deleteRows="0" sort="0"/>
  <protectedRanges>
    <protectedRange sqref="AF2 AI2:AX2 A3:K125 AB2:AD2 O2 Q2:S2 M3:AY125 A2:I2 K2 V2" name="Range1"/>
    <protectedRange sqref="AE2" name="Range1_3"/>
    <protectedRange sqref="AG2:AH2" name="Range1_4"/>
    <protectedRange sqref="AZ2" name="Range1_6"/>
    <protectedRange sqref="L2:L161" name="Range1_1"/>
    <protectedRange sqref="J2" name="Range1_7"/>
    <protectedRange sqref="M2" name="Range1_8"/>
    <protectedRange sqref="U2" name="Range1_9"/>
    <protectedRange sqref="W2:Z2" name="Range1_2_2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</xm:sqref>
        </x14:dataValidation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[1]Data!#REF!</xm:f>
          </x14:formula1>
          <xm:sqref>V2</xm:sqref>
        </x14:dataValidation>
        <x14:dataValidation type="list" allowBlank="1" showInputMessage="1" showErrorMessage="1">
          <x14:formula1>
            <xm:f>[1]Data!#REF!</xm:f>
          </x14:formula1>
          <xm:sqref>S2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2026-01-12T06:31:59Z</dcterms:created>
  <dcterms:modified xsi:type="dcterms:W3CDTF">2026-01-12T06:32:53Z</dcterms:modified>
</cp:coreProperties>
</file>