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A4267B3-8A96-428A-A90E-C2F5B304D4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9" i="5" l="1"/>
  <c r="AO19" i="5"/>
  <c r="AL19" i="5"/>
  <c r="AR18" i="5"/>
  <c r="AO18" i="5"/>
  <c r="AL18" i="5"/>
  <c r="AR17" i="5"/>
  <c r="AO17" i="5"/>
  <c r="AL17" i="5"/>
  <c r="AR16" i="5"/>
  <c r="AO16" i="5"/>
  <c r="AL16" i="5"/>
  <c r="AR15" i="5"/>
  <c r="AO15" i="5"/>
  <c r="AL15" i="5"/>
  <c r="AR14" i="5"/>
  <c r="AO14" i="5"/>
  <c r="AL14" i="5"/>
  <c r="AR13" i="5"/>
  <c r="AO13" i="5"/>
  <c r="AL13" i="5"/>
  <c r="AR12" i="5"/>
  <c r="AO12" i="5"/>
  <c r="AL12" i="5"/>
  <c r="AR11" i="5"/>
  <c r="AO11" i="5"/>
  <c r="AL11" i="5"/>
  <c r="AR10" i="5"/>
  <c r="AO10" i="5"/>
  <c r="AL10" i="5"/>
  <c r="AJ19" i="5"/>
  <c r="AJ18" i="5"/>
  <c r="AJ17" i="5"/>
  <c r="AJ16" i="5"/>
  <c r="AJ15" i="5"/>
  <c r="AJ14" i="5"/>
  <c r="AJ13" i="5"/>
  <c r="AJ12" i="5"/>
  <c r="AJ11" i="5"/>
  <c r="AJ10" i="5"/>
  <c r="AD2" i="5"/>
  <c r="AG2" i="5" s="1"/>
  <c r="AL2" i="5"/>
  <c r="AO2" i="5"/>
  <c r="AR2" i="5"/>
  <c r="AY2" i="5"/>
  <c r="AJ3" i="5"/>
  <c r="AD3" i="5"/>
  <c r="AG3" i="5" s="1"/>
  <c r="AL3" i="5"/>
  <c r="AO3" i="5"/>
  <c r="AR3" i="5"/>
  <c r="AY3" i="5"/>
  <c r="AJ4" i="5"/>
  <c r="AD4" i="5"/>
  <c r="AG4" i="5" s="1"/>
  <c r="AL4" i="5"/>
  <c r="AO4" i="5"/>
  <c r="AR4" i="5"/>
  <c r="AY4" i="5"/>
  <c r="AD5" i="5"/>
  <c r="AG5" i="5" s="1"/>
  <c r="AL5" i="5"/>
  <c r="AO5" i="5"/>
  <c r="AR5" i="5"/>
  <c r="AY5" i="5"/>
  <c r="AD6" i="5"/>
  <c r="AG6" i="5"/>
  <c r="AL6" i="5"/>
  <c r="AO6" i="5"/>
  <c r="AR6" i="5"/>
  <c r="AY6" i="5"/>
  <c r="AJ7" i="5"/>
  <c r="AD7" i="5"/>
  <c r="AG7" i="5" s="1"/>
  <c r="AL7" i="5"/>
  <c r="AO7" i="5"/>
  <c r="AR7" i="5"/>
  <c r="AY7" i="5"/>
  <c r="AJ8" i="5"/>
  <c r="AD8" i="5"/>
  <c r="AG8" i="5" s="1"/>
  <c r="AL8" i="5"/>
  <c r="AO8" i="5"/>
  <c r="AR8" i="5"/>
  <c r="AY8" i="5"/>
  <c r="AJ9" i="5"/>
  <c r="AD9" i="5"/>
  <c r="AG9" i="5" s="1"/>
  <c r="AL9" i="5"/>
  <c r="AO9" i="5"/>
  <c r="AR9" i="5"/>
  <c r="AY9" i="5"/>
  <c r="AD15" i="5"/>
  <c r="AG15" i="5" s="1"/>
  <c r="AY15" i="5"/>
  <c r="AD16" i="5"/>
  <c r="AG16" i="5"/>
  <c r="AY16" i="5"/>
  <c r="AD17" i="5"/>
  <c r="AG17" i="5" s="1"/>
  <c r="AY17" i="5"/>
  <c r="AD18" i="5"/>
  <c r="AG18" i="5"/>
  <c r="AY18" i="5"/>
  <c r="AD19" i="5"/>
  <c r="AG19" i="5" s="1"/>
  <c r="AY19" i="5"/>
  <c r="AS8" i="5" l="1"/>
  <c r="AS11" i="5"/>
  <c r="AT11" i="5" s="1"/>
  <c r="AU11" i="5" s="1"/>
  <c r="AS12" i="5"/>
  <c r="AT12" i="5" s="1"/>
  <c r="AU12" i="5" s="1"/>
  <c r="AS14" i="5"/>
  <c r="AT14" i="5" s="1"/>
  <c r="AU14" i="5" s="1"/>
  <c r="AS15" i="5"/>
  <c r="AT15" i="5" s="1"/>
  <c r="AU15" i="5" s="1"/>
  <c r="AS17" i="5"/>
  <c r="AT17" i="5" s="1"/>
  <c r="AU17" i="5" s="1"/>
  <c r="AS10" i="5"/>
  <c r="AT10" i="5" s="1"/>
  <c r="AU10" i="5" s="1"/>
  <c r="AS16" i="5"/>
  <c r="AT16" i="5" s="1"/>
  <c r="AU16" i="5" s="1"/>
  <c r="AS2" i="5"/>
  <c r="AS19" i="5"/>
  <c r="AT19" i="5" s="1"/>
  <c r="AU19" i="5" s="1"/>
  <c r="AS6" i="5"/>
  <c r="AT6" i="5" s="1"/>
  <c r="AS18" i="5"/>
  <c r="AT18" i="5" s="1"/>
  <c r="AU18" i="5" s="1"/>
  <c r="AS5" i="5"/>
  <c r="AT5" i="5" s="1"/>
  <c r="AS13" i="5"/>
  <c r="AT13" i="5" s="1"/>
  <c r="AU13" i="5" s="1"/>
  <c r="AS9" i="5"/>
  <c r="AT9" i="5" s="1"/>
  <c r="AX9" i="5" s="1"/>
  <c r="AS3" i="5"/>
  <c r="AT3" i="5" s="1"/>
  <c r="AS4" i="5"/>
  <c r="AT4" i="5" s="1"/>
  <c r="AX4" i="5" s="1"/>
  <c r="AS7" i="5"/>
  <c r="AT7" i="5" s="1"/>
  <c r="AJ6" i="5"/>
  <c r="AT2" i="5"/>
  <c r="AJ2" i="5"/>
  <c r="AT8" i="5"/>
  <c r="AJ5" i="5"/>
  <c r="AX16" i="5" l="1"/>
  <c r="AU5" i="5"/>
  <c r="AX5" i="5"/>
  <c r="AX19" i="5"/>
  <c r="AX15" i="5"/>
  <c r="AX18" i="5"/>
  <c r="AX17" i="5"/>
  <c r="AX7" i="5"/>
  <c r="AU7" i="5"/>
  <c r="AU4" i="5"/>
  <c r="AU9" i="5"/>
  <c r="AU6" i="5"/>
  <c r="AX6" i="5"/>
  <c r="AU8" i="5"/>
  <c r="AX8" i="5"/>
  <c r="AU2" i="5"/>
  <c r="AX2" i="5"/>
  <c r="AU3" i="5"/>
  <c r="AX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<sst xmlns="http://schemas.openxmlformats.org/spreadsheetml/2006/main" count="249" uniqueCount="93">
  <si>
    <t>Brand</t>
  </si>
  <si>
    <t>Package Type</t>
  </si>
  <si>
    <t>Licensor</t>
  </si>
  <si>
    <t>Normal</t>
  </si>
  <si>
    <t>DUVET&amp;DUVET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</si>
  <si>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</si>
  <si>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</si>
  <si>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</si>
  <si>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</si>
  <si>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</si>
  <si>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</si>
  <si>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</si>
  <si>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</si>
  <si>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</si>
  <si>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</si>
  <si>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</si>
  <si>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</si>
  <si>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</si>
  <si>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</si>
  <si>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</si>
  <si>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</si>
  <si>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</si>
  <si>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</si>
  <si>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</si>
  <si>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</si>
  <si>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</si>
  <si>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</si>
  <si>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</si>
  <si>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</si>
  <si>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</si>
  <si>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</si>
  <si>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</si>
  <si>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</si>
  <si>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</si>
  <si>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</si>
  <si>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</si>
  <si>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</si>
  <si>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</si>
  <si>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</si>
  <si>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</si>
  <si>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</si>
  <si>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</si>
  <si>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</si>
  <si>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</si>
  <si>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</si>
  <si>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</si>
  <si>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</si>
  <si>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</si>
  <si>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</si>
  <si>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</si>
  <si>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</si>
  <si>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</si>
  <si>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</si>
  <si>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</si>
  <si>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</si>
  <si>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Duvet Set</t>
    <phoneticPr fontId="68" type="noConversion"/>
  </si>
  <si>
    <t>Comforter Set</t>
    <phoneticPr fontId="68" type="noConversion"/>
  </si>
  <si>
    <t>Ivana</t>
    <phoneticPr fontId="68" type="noConversion"/>
  </si>
  <si>
    <t>Ivana 5pc Essentials Duvet Set</t>
  </si>
  <si>
    <t>Ivana 8pc Deluxe Duvet Set</t>
  </si>
  <si>
    <t>Ivana 15pc Luxury Duvet Set</t>
  </si>
  <si>
    <t>Ivana 5pc Essentials Comforter Set</t>
  </si>
  <si>
    <t>Ivana 8pc  Deluxe Comforter Set</t>
  </si>
  <si>
    <t>Ivana 8pc Deluxe Comforter Set</t>
  </si>
  <si>
    <t>Ivana 15pc  Luxury Comforter Set</t>
  </si>
  <si>
    <t>Ivana 15pc Luxury Comforter Set</t>
  </si>
  <si>
    <t>Duvet Cover/pillowcaseFront, 100% polyester jacquard. Back, 100% polyester microfiber 95gsm solid. Button closure. Conti  100% polyester velvet 200gsm solid with flange.  Button closure.</t>
    <phoneticPr fontId="68" type="noConversion"/>
  </si>
  <si>
    <t>Duvet Cover/pillowcaseFront, 100% polyester jacquard. Back, 100% polyester microfiber 95gsm solid. Button closure. Conti  100% polyester velvet 200gsm solid with flange.  Button closure. Easybed, Platform, 100% polyester 95gsm microfiber. Drop , 100% polyester jacquard. Addtional pillowcase, 100% polyester microfiber 95gsm with stitch on hem</t>
    <phoneticPr fontId="68" type="noConversion"/>
  </si>
  <si>
    <t xml:space="preserve">Duvet Cover/pillowcaseFront, 100% polyester jacquard. Back, 100% polyester microfiber 95gsm solid. Button closure. Conti  100% polyester velvet 200gsm solid with flange.  Button closure. Easybed, Platform, 100% polyester 95gsm microfiber. Drop , 100% polyester jacquard. Addtional pillowcase, 100% polyester microfiber 95gsm with stitch on hem. Flat sheet, 100% polyester microfiber 95gsm with stitch on hem. Curtain set, 100% polyester jacquard with polyester lining. Tab top curtain Tassel tie backs. Scatter, 100% polyester with polyester filling. </t>
    <phoneticPr fontId="68" type="noConversion"/>
  </si>
  <si>
    <t>Comforter/pillowcaseFront, 100% polyester jacquard. Back, 100% polyester microfiber 95gsm solid. Button closure. 250gsm polyester filling.  Conti  100% polyester velvet 200gsm solid with flange.  Button closure.</t>
    <phoneticPr fontId="68" type="noConversion"/>
  </si>
  <si>
    <t>Comforter/pillowcaseFront, 100% polyester jacquard. Back, 100% polyester microfiber 95gsm solid. Button closure. 250gsm polyester filling. Conti  100% polyester velvet 200gsm solid with flange.  Button closure. Easybed, Platform, 100% polyester 95gsm microfiber. Drop , 100% polyester jacquard. Addtional pillowcase, 100% polyester microfiber 95gsm with stitch on hem</t>
    <phoneticPr fontId="68" type="noConversion"/>
  </si>
  <si>
    <t xml:space="preserve">Comforter/pillowcaseFront, 100% polyester jacquard. Back, 100% polyester microfiber 95gsm solid. Button closure. 250gsm polyester filling. Conti  100% polyester velvet 200gsm solid with flange.  Button closure. Easybed, Platform, 100% polyester 95gsm microfiber. Drop , 100% polyester jacquard. Addtional pillowcase, 100% polyester microfiber 95gsm with stitch on hem. Flat sheet, 100% polyester microfiber 95gsm with stitch on hem. Curtain set, 100% polyester jacquard with polyester lining. Tab top curtain Tassel tie backs. Scatter, 100% polyester with polyester filling. </t>
    <phoneticPr fontId="68" type="noConversion"/>
  </si>
  <si>
    <t>100% polyester</t>
    <phoneticPr fontId="68" type="noConversion"/>
  </si>
  <si>
    <t>Maroon</t>
    <phoneticPr fontId="68" type="noConversion"/>
  </si>
  <si>
    <t>HOCH12-4363</t>
    <phoneticPr fontId="68" type="noConversion"/>
  </si>
  <si>
    <t>HOCH12-4364</t>
  </si>
  <si>
    <t>HOCH12-4365</t>
  </si>
  <si>
    <t>HOCH12-4366</t>
  </si>
  <si>
    <t>HOCH12-4367</t>
  </si>
  <si>
    <t>HOCH12-4368</t>
  </si>
  <si>
    <t>HOCH12-4369</t>
  </si>
  <si>
    <t>HOCH12-4370</t>
  </si>
  <si>
    <t>HOCH12-4371</t>
  </si>
  <si>
    <t>HOCH10-4372</t>
    <phoneticPr fontId="68" type="noConversion"/>
  </si>
  <si>
    <t>HOCH10-4373</t>
  </si>
  <si>
    <t>HOCH10-4374</t>
  </si>
  <si>
    <t>HOCH10-4375</t>
  </si>
  <si>
    <t>HOCH10-4376</t>
  </si>
  <si>
    <t>HOCH10-4377</t>
  </si>
  <si>
    <t>HOCH10-4378</t>
  </si>
  <si>
    <t>HOCH10-4379</t>
  </si>
  <si>
    <t>HOCH10-4380</t>
  </si>
  <si>
    <t>N/A</t>
    <phoneticPr fontId="6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</si>
</sst>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6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</fonts>
  <fills count="5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2" fillId="0" borderId="0"/>
    <xf numFmtId="192" fontId="20" fillId="14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13" fillId="33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21" borderId="0" applyNumberFormat="0" applyBorder="0" applyAlignment="0" applyProtection="0"/>
    <xf numFmtId="192" fontId="33" fillId="21" borderId="0" applyNumberFormat="0" applyBorder="0" applyAlignment="0" applyProtection="0"/>
    <xf numFmtId="192" fontId="33" fillId="21" borderId="0" applyNumberFormat="0" applyBorder="0" applyAlignment="0" applyProtection="0"/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34" fillId="22" borderId="0" applyNumberFormat="0" applyBorder="0" applyAlignment="0" applyProtection="0"/>
    <xf numFmtId="192" fontId="34" fillId="19" borderId="0" applyNumberFormat="0" applyBorder="0" applyAlignment="0" applyProtection="0"/>
    <xf numFmtId="192" fontId="34" fillId="20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5" borderId="0" applyNumberFormat="0" applyBorder="0" applyAlignment="0" applyProtection="0"/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30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31" borderId="0" applyNumberFormat="0" applyBorder="0" applyAlignment="0" applyProtection="0"/>
    <xf numFmtId="192" fontId="35" fillId="13" borderId="0" applyNumberFormat="0" applyBorder="0" applyAlignment="0" applyProtection="0"/>
    <xf numFmtId="192" fontId="36" fillId="26" borderId="8" applyNumberFormat="0" applyAlignment="0" applyProtection="0"/>
    <xf numFmtId="192" fontId="37" fillId="27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4" borderId="0" applyNumberFormat="0" applyBorder="0" applyAlignment="0" applyProtection="0"/>
    <xf numFmtId="192" fontId="42" fillId="34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7" borderId="8" applyNumberFormat="0" applyAlignment="0" applyProtection="0"/>
    <xf numFmtId="192" fontId="47" fillId="0" borderId="10" applyNumberFormat="0" applyFill="0" applyAlignment="0" applyProtection="0"/>
    <xf numFmtId="192" fontId="48" fillId="32" borderId="0" applyNumberFormat="0" applyBorder="0" applyAlignment="0" applyProtection="0"/>
    <xf numFmtId="192" fontId="4" fillId="34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4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50" fillId="26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35" fillId="13" borderId="0" applyNumberFormat="0" applyBorder="0" applyAlignment="0" applyProtection="0"/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35" fillId="13" borderId="0" applyNumberFormat="0" applyBorder="0" applyAlignment="0" applyProtection="0"/>
    <xf numFmtId="192" fontId="35" fillId="13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41" fillId="14" borderId="0" applyNumberFormat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41" fillId="14" borderId="0" applyNumberFormat="0" applyBorder="0" applyAlignment="0" applyProtection="0"/>
    <xf numFmtId="192" fontId="41" fillId="14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4" fillId="0" borderId="0"/>
    <xf numFmtId="192" fontId="12" fillId="33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21" borderId="0" applyNumberFormat="0" applyBorder="0" applyAlignment="0" applyProtection="0"/>
    <xf numFmtId="192" fontId="33" fillId="21" borderId="0" applyNumberFormat="0" applyBorder="0" applyAlignment="0" applyProtection="0"/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34" fillId="22" borderId="0" applyNumberFormat="0" applyBorder="0" applyAlignment="0" applyProtection="0"/>
    <xf numFmtId="192" fontId="34" fillId="19" borderId="0" applyNumberFormat="0" applyBorder="0" applyAlignment="0" applyProtection="0"/>
    <xf numFmtId="192" fontId="34" fillId="20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5" borderId="0" applyNumberFormat="0" applyBorder="0" applyAlignment="0" applyProtection="0"/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30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31" borderId="0" applyNumberFormat="0" applyBorder="0" applyAlignment="0" applyProtection="0"/>
    <xf numFmtId="192" fontId="35" fillId="13" borderId="0" applyNumberFormat="0" applyBorder="0" applyAlignment="0" applyProtection="0"/>
    <xf numFmtId="192" fontId="36" fillId="26" borderId="8" applyNumberFormat="0" applyAlignment="0" applyProtection="0"/>
    <xf numFmtId="192" fontId="37" fillId="27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4" borderId="0" applyNumberFormat="0" applyBorder="0" applyAlignment="0" applyProtection="0"/>
    <xf numFmtId="192" fontId="42" fillId="34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7" borderId="8" applyNumberFormat="0" applyAlignment="0" applyProtection="0"/>
    <xf numFmtId="192" fontId="47" fillId="0" borderId="10" applyNumberFormat="0" applyFill="0" applyAlignment="0" applyProtection="0"/>
    <xf numFmtId="192" fontId="48" fillId="32" borderId="0" applyNumberFormat="0" applyBorder="0" applyAlignment="0" applyProtection="0"/>
    <xf numFmtId="192" fontId="4" fillId="34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4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50" fillId="26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5" borderId="0" applyNumberFormat="0" applyBorder="0" applyAlignment="0" applyProtection="0"/>
    <xf numFmtId="192" fontId="33" fillId="36" borderId="0" applyNumberFormat="0" applyBorder="0" applyAlignment="0" applyProtection="0"/>
    <xf numFmtId="192" fontId="33" fillId="10" borderId="0" applyNumberFormat="0" applyBorder="0" applyAlignment="0" applyProtection="0"/>
    <xf numFmtId="192" fontId="33" fillId="37" borderId="0" applyNumberFormat="0" applyBorder="0" applyAlignment="0" applyProtection="0"/>
    <xf numFmtId="192" fontId="33" fillId="38" borderId="0" applyNumberFormat="0" applyBorder="0" applyAlignment="0" applyProtection="0"/>
    <xf numFmtId="192" fontId="33" fillId="11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41" borderId="0" applyNumberFormat="0" applyBorder="0" applyAlignment="0" applyProtection="0"/>
    <xf numFmtId="192" fontId="33" fillId="37" borderId="0" applyNumberFormat="0" applyBorder="0" applyAlignment="0" applyProtection="0"/>
    <xf numFmtId="192" fontId="33" fillId="39" borderId="0" applyNumberFormat="0" applyBorder="0" applyAlignment="0" applyProtection="0"/>
    <xf numFmtId="192" fontId="33" fillId="42" borderId="0" applyNumberFormat="0" applyBorder="0" applyAlignment="0" applyProtection="0"/>
    <xf numFmtId="192" fontId="34" fillId="43" borderId="0" applyNumberFormat="0" applyBorder="0" applyAlignment="0" applyProtection="0"/>
    <xf numFmtId="192" fontId="34" fillId="40" borderId="0" applyNumberFormat="0" applyBorder="0" applyAlignment="0" applyProtection="0"/>
    <xf numFmtId="192" fontId="34" fillId="41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9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50" borderId="0" applyNumberFormat="0" applyBorder="0" applyAlignment="0" applyProtection="0"/>
    <xf numFmtId="192" fontId="35" fillId="36" borderId="0" applyNumberFormat="0" applyBorder="0" applyAlignment="0" applyProtection="0"/>
    <xf numFmtId="192" fontId="36" fillId="34" borderId="8" applyNumberFormat="0" applyAlignment="0" applyProtection="0"/>
    <xf numFmtId="192" fontId="37" fillId="51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10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1" borderId="8" applyNumberFormat="0" applyAlignment="0" applyProtection="0"/>
    <xf numFmtId="192" fontId="47" fillId="0" borderId="10" applyNumberFormat="0" applyFill="0" applyAlignment="0" applyProtection="0"/>
    <xf numFmtId="192" fontId="48" fillId="52" borderId="0" applyNumberFormat="0" applyBorder="0" applyAlignment="0" applyProtection="0"/>
    <xf numFmtId="192" fontId="33" fillId="53" borderId="12" applyNumberFormat="0" applyFont="0" applyAlignment="0" applyProtection="0"/>
    <xf numFmtId="192" fontId="50" fillId="34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5" borderId="0" applyNumberFormat="0" applyBorder="0" applyAlignment="0" applyProtection="0">
      <alignment vertical="center"/>
    </xf>
    <xf numFmtId="192" fontId="19" fillId="37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6" borderId="0" applyNumberFormat="0" applyBorder="0" applyAlignment="0" applyProtection="0">
      <alignment vertical="center"/>
    </xf>
    <xf numFmtId="192" fontId="20" fillId="38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2" fillId="0" borderId="0"/>
    <xf numFmtId="192" fontId="20" fillId="14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13" fillId="33" borderId="12" applyNumberFormat="0" applyFont="0" applyAlignment="0" applyProtection="0">
      <alignment vertical="center"/>
    </xf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21" borderId="0" applyNumberFormat="0" applyBorder="0" applyAlignment="0" applyProtection="0"/>
    <xf numFmtId="192" fontId="33" fillId="21" borderId="0" applyNumberFormat="0" applyBorder="0" applyAlignment="0" applyProtection="0"/>
    <xf numFmtId="192" fontId="33" fillId="21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5" borderId="0" applyNumberFormat="0" applyBorder="0" applyAlignment="0" applyProtection="0"/>
    <xf numFmtId="192" fontId="34" fillId="25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31" borderId="0" applyNumberFormat="0" applyBorder="0" applyAlignment="0" applyProtection="0"/>
    <xf numFmtId="192" fontId="34" fillId="31" borderId="0" applyNumberFormat="0" applyBorder="0" applyAlignment="0" applyProtection="0"/>
    <xf numFmtId="192" fontId="35" fillId="13" borderId="0" applyNumberFormat="0" applyBorder="0" applyAlignment="0" applyProtection="0"/>
    <xf numFmtId="192" fontId="35" fillId="13" borderId="0" applyNumberFormat="0" applyBorder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7" fillId="27" borderId="9" applyNumberFormat="0" applyAlignment="0" applyProtection="0"/>
    <xf numFmtId="192" fontId="37" fillId="27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4" borderId="0" applyNumberFormat="0" applyBorder="0" applyAlignment="0" applyProtection="0"/>
    <xf numFmtId="192" fontId="41" fillId="14" borderId="0" applyNumberFormat="0" applyBorder="0" applyAlignment="0" applyProtection="0"/>
    <xf numFmtId="192" fontId="42" fillId="34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2" borderId="0" applyNumberFormat="0" applyBorder="0" applyAlignment="0" applyProtection="0"/>
    <xf numFmtId="192" fontId="48" fillId="32" borderId="0" applyNumberFormat="0" applyBorder="0" applyAlignment="0" applyProtection="0"/>
    <xf numFmtId="192" fontId="4" fillId="34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4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192" fontId="36" fillId="26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46" fillId="17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11" fillId="9" borderId="3" applyNumberFormat="0" applyFont="0" applyAlignment="0" applyProtection="0"/>
    <xf numFmtId="192" fontId="11" fillId="9" borderId="3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4" fillId="33" borderId="12" applyNumberFormat="0" applyFon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50" fillId="26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3" fillId="21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92" fontId="14" fillId="25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192" fontId="33" fillId="33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9" fillId="54" borderId="0" applyNumberFormat="0" applyBorder="0" applyAlignment="0" applyProtection="0"/>
    <xf numFmtId="192" fontId="35" fillId="13" borderId="0" applyNumberFormat="0" applyBorder="0" applyAlignment="0" applyProtection="0"/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35" fillId="13" borderId="0" applyNumberFormat="0" applyBorder="0" applyAlignment="0" applyProtection="0"/>
    <xf numFmtId="192" fontId="19" fillId="36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35" fillId="13" borderId="0" applyNumberFormat="0" applyBorder="0" applyAlignment="0" applyProtection="0"/>
    <xf numFmtId="192" fontId="35" fillId="13" borderId="0" applyNumberFormat="0" applyBorder="0" applyAlignment="0" applyProtection="0"/>
    <xf numFmtId="192" fontId="19" fillId="36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9" fillId="13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55" borderId="0" applyNumberFormat="0" applyBorder="0" applyAlignment="0" applyProtection="0"/>
    <xf numFmtId="192" fontId="41" fillId="14" borderId="0" applyNumberFormat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41" fillId="14" borderId="0" applyNumberFormat="0" applyBorder="0" applyAlignment="0" applyProtection="0"/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41" fillId="14" borderId="0" applyNumberFormat="0" applyBorder="0" applyAlignment="0" applyProtection="0"/>
    <xf numFmtId="192" fontId="41" fillId="14" borderId="0" applyNumberFormat="0" applyBorder="0" applyAlignment="0" applyProtection="0"/>
    <xf numFmtId="192" fontId="20" fillId="10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0" fillId="14" borderId="0" applyNumberFormat="0" applyBorder="0" applyAlignment="0" applyProtection="0">
      <alignment vertical="center"/>
    </xf>
    <xf numFmtId="192" fontId="20" fillId="10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2" fillId="26" borderId="8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3" fillId="27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14" fillId="31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7" fillId="32" borderId="0" applyNumberFormat="0" applyBorder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8" fillId="26" borderId="11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29" fillId="17" borderId="8" applyNumberFormat="0" applyAlignment="0" applyProtection="0">
      <alignment vertical="center"/>
    </xf>
    <xf numFmtId="192" fontId="4" fillId="0" borderId="0"/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12" fillId="33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3" borderId="0" applyNumberFormat="0" applyBorder="0" applyAlignment="0" applyProtection="0"/>
    <xf numFmtId="192" fontId="41" fillId="14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4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9" fontId="2" fillId="5" borderId="1" xfId="4" applyNumberFormat="1" applyFont="1" applyFill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178" fontId="2" fillId="7" borderId="2" xfId="4" applyNumberFormat="1" applyFont="1" applyFill="1" applyBorder="1" applyAlignment="1">
      <alignment horizontal="center" wrapText="1"/>
    </xf>
    <xf numFmtId="178" fontId="2" fillId="5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6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8" borderId="1" xfId="4" applyFont="1" applyFill="1" applyBorder="1" applyAlignment="1">
      <alignment horizontal="center" wrapText="1"/>
    </xf>
    <xf numFmtId="0" fontId="7" fillId="8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180" fontId="2" fillId="5" borderId="1" xfId="4" applyNumberFormat="1" applyFont="1" applyFill="1" applyBorder="1" applyAlignment="1">
      <alignment horizontal="center" wrapText="1"/>
    </xf>
    <xf numFmtId="0" fontId="3" fillId="0" borderId="0" xfId="4" applyAlignment="1"/>
    <xf numFmtId="0" fontId="0" fillId="0" borderId="0" xfId="0" applyAlignment="1"/>
    <xf numFmtId="0" fontId="7" fillId="6" borderId="1" xfId="4" applyFont="1" applyFill="1" applyBorder="1" applyAlignment="1">
      <alignment horizontal="center"/>
    </xf>
    <xf numFmtId="0" fontId="2" fillId="8" borderId="1" xfId="4" applyFont="1" applyFill="1" applyBorder="1" applyAlignment="1">
      <alignment horizontal="center"/>
    </xf>
    <xf numFmtId="0" fontId="2" fillId="6" borderId="1" xfId="4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0" borderId="1" xfId="4" applyBorder="1" applyAlignment="1"/>
    <xf numFmtId="0" fontId="3" fillId="0" borderId="1" xfId="0" applyFont="1" applyBorder="1" applyAlignment="1"/>
    <xf numFmtId="0" fontId="3" fillId="4" borderId="1" xfId="4" applyFill="1" applyBorder="1" applyAlignment="1">
      <alignment wrapText="1"/>
    </xf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19"/>
  <sheetViews>
    <sheetView tabSelected="1" zoomScale="85" zoomScaleNormal="85" workbookViewId="0">
      <selection activeCell="L3" sqref="L3:L19"/>
    </sheetView>
  </sheetViews>
  <sheetFormatPr defaultColWidth="9.140625" defaultRowHeight="15"/>
  <cols>
    <col min="1" max="1" width="6.5703125" style="1" customWidth="1"/>
    <col min="2" max="2" width="7.140625" style="2" customWidth="1"/>
    <col min="3" max="3" width="8.42578125" style="2" customWidth="1"/>
    <col min="4" max="4" width="7.85546875" style="2" customWidth="1"/>
    <col min="5" max="5" width="12.5703125" style="2" customWidth="1"/>
    <col min="6" max="6" width="11.28515625" style="45" customWidth="1"/>
    <col min="7" max="7" width="7.5703125" style="45" customWidth="1"/>
    <col min="8" max="9" width="7.42578125" style="45" customWidth="1"/>
    <col min="10" max="10" width="8.5703125" style="45" customWidth="1"/>
    <col min="11" max="11" width="18.140625" style="45" customWidth="1"/>
    <col min="12" max="12" width="121.42578125" style="46" customWidth="1"/>
    <col min="13" max="13" width="15.5703125" style="45" customWidth="1"/>
    <col min="14" max="15" width="6.140625" style="45" customWidth="1"/>
    <col min="16" max="16" width="20.140625" style="2" customWidth="1"/>
    <col min="17" max="17" width="5.5703125" style="2" customWidth="1"/>
    <col min="18" max="18" width="9.28515625" style="2" customWidth="1"/>
    <col min="19" max="19" width="9.7109375" style="3" customWidth="1"/>
    <col min="20" max="20" width="8" style="38" customWidth="1"/>
    <col min="21" max="21" width="12" style="5" customWidth="1"/>
    <col min="22" max="22" width="8.5703125" style="5" customWidth="1"/>
    <col min="23" max="23" width="8" style="5" customWidth="1"/>
    <col min="24" max="24" width="9.28515625" style="2" customWidth="1"/>
    <col min="25" max="25" width="8.140625" style="38" customWidth="1"/>
    <col min="26" max="26" width="8.7109375" style="38" customWidth="1"/>
    <col min="27" max="27" width="7.140625" style="38" customWidth="1"/>
    <col min="28" max="28" width="9" style="4" customWidth="1"/>
    <col min="29" max="29" width="6.28515625" style="6" customWidth="1"/>
    <col min="30" max="30" width="10" style="41" customWidth="1"/>
    <col min="31" max="31" width="9.85546875" style="6" customWidth="1"/>
    <col min="32" max="32" width="7.85546875" style="2" customWidth="1"/>
    <col min="33" max="33" width="9" style="5" customWidth="1"/>
    <col min="34" max="34" width="7.85546875" style="2" customWidth="1"/>
    <col min="35" max="35" width="8.42578125" style="7" customWidth="1"/>
    <col min="36" max="36" width="9" style="5" customWidth="1"/>
    <col min="37" max="37" width="8" style="7" customWidth="1"/>
    <col min="38" max="38" width="6" style="5" customWidth="1"/>
    <col min="39" max="39" width="9.5703125" style="2" customWidth="1"/>
    <col min="40" max="40" width="9.5703125" style="7" customWidth="1"/>
    <col min="41" max="41" width="10" style="5" customWidth="1"/>
    <col min="42" max="42" width="9.5703125" style="2" customWidth="1"/>
    <col min="43" max="43" width="9.5703125" style="7" customWidth="1"/>
    <col min="44" max="44" width="10" style="5" customWidth="1"/>
    <col min="45" max="45" width="9.5703125" style="5" customWidth="1"/>
    <col min="46" max="46" width="11.85546875" style="5" customWidth="1"/>
    <col min="47" max="47" width="7" style="7" customWidth="1"/>
    <col min="48" max="48" width="7.85546875" style="5" customWidth="1"/>
    <col min="49" max="49" width="9.5703125" style="5" customWidth="1"/>
    <col min="50" max="50" width="9.140625" style="2" customWidth="1"/>
    <col min="51" max="52" width="9.140625" style="2"/>
    <col min="53" max="54" width="9.140625" style="5"/>
    <col min="55" max="16384" width="9.140625" style="2"/>
  </cols>
  <sheetData>
    <row r="1" spans="1:54" ht="68.099999999999994" customHeight="1">
      <c r="A1" s="10" t="s">
        <v>5</v>
      </c>
      <c r="B1" s="10" t="s">
        <v>6</v>
      </c>
      <c r="C1" s="36" t="s">
        <v>7</v>
      </c>
      <c r="D1" s="37" t="s">
        <v>0</v>
      </c>
      <c r="E1" s="37" t="s">
        <v>2</v>
      </c>
      <c r="F1" s="47" t="s">
        <v>44</v>
      </c>
      <c r="G1" s="48" t="s">
        <v>8</v>
      </c>
      <c r="H1" s="49" t="s">
        <v>9</v>
      </c>
      <c r="I1" s="49" t="s">
        <v>46</v>
      </c>
      <c r="J1" s="49" t="s">
        <v>10</v>
      </c>
      <c r="K1" s="49" t="s">
        <v>50</v>
      </c>
      <c r="L1" s="50" t="s">
        <v>54</v>
      </c>
      <c r="M1" s="49" t="s">
        <v>11</v>
      </c>
      <c r="N1" s="48" t="s">
        <v>49</v>
      </c>
      <c r="O1" s="48" t="s">
        <v>12</v>
      </c>
      <c r="P1" s="36" t="s">
        <v>13</v>
      </c>
      <c r="Q1" s="36" t="s">
        <v>14</v>
      </c>
      <c r="R1" s="11" t="s">
        <v>47</v>
      </c>
      <c r="S1" s="12" t="s">
        <v>15</v>
      </c>
      <c r="T1" s="44" t="s">
        <v>16</v>
      </c>
      <c r="U1" s="13" t="s">
        <v>17</v>
      </c>
      <c r="V1" s="14" t="s">
        <v>18</v>
      </c>
      <c r="W1" s="15" t="s">
        <v>19</v>
      </c>
      <c r="X1" s="16" t="s">
        <v>1</v>
      </c>
      <c r="Y1" s="39" t="s">
        <v>20</v>
      </c>
      <c r="Z1" s="39" t="s">
        <v>21</v>
      </c>
      <c r="AA1" s="39" t="s">
        <v>22</v>
      </c>
      <c r="AB1" s="17" t="s">
        <v>23</v>
      </c>
      <c r="AC1" s="18" t="s">
        <v>24</v>
      </c>
      <c r="AD1" s="42" t="s">
        <v>25</v>
      </c>
      <c r="AE1" s="19" t="s">
        <v>26</v>
      </c>
      <c r="AF1" s="10" t="s">
        <v>27</v>
      </c>
      <c r="AG1" s="20" t="s">
        <v>28</v>
      </c>
      <c r="AH1" s="10" t="s">
        <v>29</v>
      </c>
      <c r="AI1" s="21" t="s">
        <v>30</v>
      </c>
      <c r="AJ1" s="22" t="s">
        <v>31</v>
      </c>
      <c r="AK1" s="21" t="s">
        <v>32</v>
      </c>
      <c r="AL1" s="20" t="s">
        <v>33</v>
      </c>
      <c r="AM1" s="16" t="s">
        <v>34</v>
      </c>
      <c r="AN1" s="21" t="s">
        <v>35</v>
      </c>
      <c r="AO1" s="20" t="s">
        <v>36</v>
      </c>
      <c r="AP1" s="16" t="s">
        <v>51</v>
      </c>
      <c r="AQ1" s="21" t="s">
        <v>52</v>
      </c>
      <c r="AR1" s="20" t="s">
        <v>53</v>
      </c>
      <c r="AS1" s="20" t="s">
        <v>37</v>
      </c>
      <c r="AT1" s="23" t="s">
        <v>38</v>
      </c>
      <c r="AU1" s="23" t="s">
        <v>39</v>
      </c>
      <c r="AV1" s="24" t="s">
        <v>40</v>
      </c>
      <c r="AW1" s="10" t="s">
        <v>41</v>
      </c>
      <c r="AX1" s="25" t="s">
        <v>42</v>
      </c>
      <c r="AY1" s="25" t="s">
        <v>43</v>
      </c>
      <c r="BA1" s="2"/>
      <c r="BB1" s="2"/>
    </row>
    <row r="2" spans="1:54">
      <c r="A2" s="26">
        <v>1</v>
      </c>
      <c r="B2" s="27"/>
      <c r="C2" s="27"/>
      <c r="D2" s="27"/>
      <c r="E2" s="27"/>
      <c r="F2" s="51" t="s">
        <v>4</v>
      </c>
      <c r="G2" s="51" t="s">
        <v>57</v>
      </c>
      <c r="H2" s="51" t="s">
        <v>58</v>
      </c>
      <c r="I2" s="51" t="s">
        <v>55</v>
      </c>
      <c r="J2" s="51" t="s">
        <v>66</v>
      </c>
      <c r="K2" s="51" t="s">
        <v>72</v>
      </c>
      <c r="L2" s="52" t="s">
        <v>92</v>
      </c>
      <c r="M2" s="51" t="s">
        <v>73</v>
      </c>
      <c r="N2" s="51"/>
      <c r="O2" s="51"/>
      <c r="P2" s="53" t="s">
        <v>74</v>
      </c>
      <c r="Q2" s="27"/>
      <c r="R2" s="27" t="s">
        <v>45</v>
      </c>
      <c r="S2" s="28">
        <v>70.760000000000005</v>
      </c>
      <c r="T2" s="40">
        <v>8</v>
      </c>
      <c r="U2" s="30">
        <v>8.85</v>
      </c>
      <c r="V2" s="31">
        <v>8.85</v>
      </c>
      <c r="W2" s="8"/>
      <c r="X2" s="27" t="s">
        <v>3</v>
      </c>
      <c r="Y2" s="40"/>
      <c r="Z2" s="40"/>
      <c r="AA2" s="40"/>
      <c r="AB2" s="29">
        <v>2</v>
      </c>
      <c r="AC2" s="9">
        <v>6</v>
      </c>
      <c r="AD2" s="43" t="str">
        <f>IF(Y2="","",Y2*Z2*AA2/1000000)</f>
        <v/>
      </c>
      <c r="AE2" s="32"/>
      <c r="AF2" s="27">
        <v>3500</v>
      </c>
      <c r="AG2" s="33" t="str">
        <f>IF(ISERROR(AF2/AE2),"",AF2/AE2)</f>
        <v/>
      </c>
      <c r="AH2" s="27"/>
      <c r="AI2" s="34">
        <v>0.05</v>
      </c>
      <c r="AJ2" s="33">
        <f>IF(ISERROR(V2*AI2),"",V2*AI2)</f>
        <v>0.44</v>
      </c>
      <c r="AK2" s="34">
        <v>0</v>
      </c>
      <c r="AL2" s="33">
        <f t="shared" ref="AL2:AL9" si="0">IF(ISERROR(AV2*AK2),"",AV2*AK2)</f>
        <v>0</v>
      </c>
      <c r="AM2" s="27"/>
      <c r="AN2" s="34"/>
      <c r="AO2" s="33">
        <f>IF(ISERROR(AV2*AN2),"",AV2*AN2)</f>
        <v>0</v>
      </c>
      <c r="AP2" s="27"/>
      <c r="AQ2" s="34"/>
      <c r="AR2" s="33">
        <f>IF(ISERROR(AV2*AQ2),"",AV2*AQ2)</f>
        <v>0</v>
      </c>
      <c r="AS2" s="33">
        <f>IF(ISERROR(AL2+AO2+AR2),"",AL2+AO2+AR2)</f>
        <v>0</v>
      </c>
      <c r="AT2" s="33">
        <f t="shared" ref="AT2:AT9" si="1">IF(ISERROR(V2+AS2),"",V2+AS2)</f>
        <v>8.85</v>
      </c>
      <c r="AU2" s="35">
        <f>IF(ISERROR((AV2-AT2)/AV2),"",(AV2-AT2)/AV2)</f>
        <v>0.33260000000000001</v>
      </c>
      <c r="AV2" s="8">
        <v>13.26</v>
      </c>
      <c r="AW2" s="9">
        <v>48</v>
      </c>
      <c r="AX2" s="33">
        <f t="shared" ref="AX2:AX19" si="2">IF(ISERROR(AT2*AW2),"",AT2*AW2)</f>
        <v>424.8</v>
      </c>
      <c r="AY2" s="33">
        <f t="shared" ref="AY2:AY19" si="3">IF(ISERROR(AV2*AW2),"",AV2*AW2)</f>
        <v>636.48</v>
      </c>
      <c r="BA2" s="38"/>
      <c r="BB2" s="4"/>
    </row>
    <row r="3" spans="1:54">
      <c r="A3" s="26">
        <v>2</v>
      </c>
      <c r="B3" s="27"/>
      <c r="C3" s="27"/>
      <c r="D3" s="27"/>
      <c r="E3" s="27"/>
      <c r="F3" s="51" t="s">
        <v>4</v>
      </c>
      <c r="G3" s="51" t="s">
        <v>57</v>
      </c>
      <c r="H3" s="51" t="s">
        <v>58</v>
      </c>
      <c r="I3" s="51" t="s">
        <v>55</v>
      </c>
      <c r="J3" s="51" t="s">
        <v>66</v>
      </c>
      <c r="K3" s="51" t="s">
        <v>72</v>
      </c>
      <c r="L3" s="52" t="s">
        <v>92</v>
      </c>
      <c r="M3" s="51" t="s">
        <v>73</v>
      </c>
      <c r="N3" s="51"/>
      <c r="O3" s="51"/>
      <c r="P3" s="53" t="s">
        <v>75</v>
      </c>
      <c r="Q3" s="27"/>
      <c r="R3" s="27" t="s">
        <v>45</v>
      </c>
      <c r="S3" s="28">
        <v>75.53</v>
      </c>
      <c r="T3" s="40">
        <v>8</v>
      </c>
      <c r="U3" s="30">
        <v>9.44</v>
      </c>
      <c r="V3" s="31">
        <v>9.44</v>
      </c>
      <c r="W3" s="8"/>
      <c r="X3" s="27" t="s">
        <v>3</v>
      </c>
      <c r="Y3" s="40"/>
      <c r="Z3" s="40"/>
      <c r="AA3" s="40"/>
      <c r="AB3" s="29">
        <v>2</v>
      </c>
      <c r="AC3" s="9">
        <v>6</v>
      </c>
      <c r="AD3" s="43" t="str">
        <f t="shared" ref="AD3:AD19" si="4">IF(Y3="","",Y3*Z3*AA3/1000000)</f>
        <v/>
      </c>
      <c r="AE3" s="32"/>
      <c r="AF3" s="27">
        <v>3500</v>
      </c>
      <c r="AG3" s="33" t="str">
        <f t="shared" ref="AG3:AG19" si="5">IF(ISERROR(AF3/AE3),"",AF3/AE3)</f>
        <v/>
      </c>
      <c r="AH3" s="27"/>
      <c r="AI3" s="34">
        <v>0.05</v>
      </c>
      <c r="AJ3" s="33">
        <f>IF(ISERROR(V3*AI3),"",V3*AI3)</f>
        <v>0.47</v>
      </c>
      <c r="AK3" s="34">
        <v>0</v>
      </c>
      <c r="AL3" s="33">
        <f t="shared" si="0"/>
        <v>0</v>
      </c>
      <c r="AM3" s="27"/>
      <c r="AN3" s="34"/>
      <c r="AO3" s="33">
        <f t="shared" ref="AO3:AO9" si="6">IF(ISERROR(AV3*AN3),"",AV3*AN3)</f>
        <v>0</v>
      </c>
      <c r="AP3" s="27"/>
      <c r="AQ3" s="34"/>
      <c r="AR3" s="33">
        <f t="shared" ref="AR3:AR9" si="7">IF(ISERROR(AV3*AQ3),"",AV3*AQ3)</f>
        <v>0</v>
      </c>
      <c r="AS3" s="33">
        <f t="shared" ref="AS3:AS9" si="8">IF(ISERROR(AL3+AO3+AR3),"",AL3+AO3+AR3)</f>
        <v>0</v>
      </c>
      <c r="AT3" s="33">
        <f t="shared" si="1"/>
        <v>9.44</v>
      </c>
      <c r="AU3" s="35">
        <f t="shared" ref="AU3:AU9" si="9">IF(ISERROR((AV3-AT3)/AV3),"",(AV3-AT3)/AV3)</f>
        <v>0.32719999999999999</v>
      </c>
      <c r="AV3" s="8">
        <v>14.03</v>
      </c>
      <c r="AW3" s="9">
        <v>54</v>
      </c>
      <c r="AX3" s="33">
        <f t="shared" si="2"/>
        <v>509.76</v>
      </c>
      <c r="AY3" s="33">
        <f t="shared" si="3"/>
        <v>757.62</v>
      </c>
      <c r="BA3" s="38"/>
      <c r="BB3" s="4"/>
    </row>
    <row r="4" spans="1:54">
      <c r="A4" s="26">
        <v>3</v>
      </c>
      <c r="B4" s="27"/>
      <c r="C4" s="27"/>
      <c r="D4" s="27"/>
      <c r="E4" s="27"/>
      <c r="F4" s="51" t="s">
        <v>4</v>
      </c>
      <c r="G4" s="51" t="s">
        <v>57</v>
      </c>
      <c r="H4" s="51" t="s">
        <v>58</v>
      </c>
      <c r="I4" s="51" t="s">
        <v>55</v>
      </c>
      <c r="J4" s="51" t="s">
        <v>66</v>
      </c>
      <c r="K4" s="51" t="s">
        <v>72</v>
      </c>
      <c r="L4" s="52" t="s">
        <v>92</v>
      </c>
      <c r="M4" s="51" t="s">
        <v>73</v>
      </c>
      <c r="N4" s="51"/>
      <c r="O4" s="51"/>
      <c r="P4" s="53" t="s">
        <v>76</v>
      </c>
      <c r="Q4" s="27"/>
      <c r="R4" s="27" t="s">
        <v>45</v>
      </c>
      <c r="S4" s="28">
        <v>78.709999999999994</v>
      </c>
      <c r="T4" s="40">
        <v>8</v>
      </c>
      <c r="U4" s="30">
        <v>9.84</v>
      </c>
      <c r="V4" s="31">
        <v>9.84</v>
      </c>
      <c r="W4" s="8"/>
      <c r="X4" s="27" t="s">
        <v>3</v>
      </c>
      <c r="Y4" s="40"/>
      <c r="Z4" s="40"/>
      <c r="AA4" s="40"/>
      <c r="AB4" s="29">
        <v>2</v>
      </c>
      <c r="AC4" s="9">
        <v>6</v>
      </c>
      <c r="AD4" s="43" t="str">
        <f t="shared" si="4"/>
        <v/>
      </c>
      <c r="AE4" s="32"/>
      <c r="AF4" s="27"/>
      <c r="AG4" s="33" t="str">
        <f t="shared" si="5"/>
        <v/>
      </c>
      <c r="AH4" s="27"/>
      <c r="AI4" s="34">
        <v>0.05</v>
      </c>
      <c r="AJ4" s="33">
        <f t="shared" ref="AJ4:AJ9" si="10">IF(ISERROR(V4*AI4),"",V4*AI4)</f>
        <v>0.49</v>
      </c>
      <c r="AK4" s="34">
        <v>0</v>
      </c>
      <c r="AL4" s="33">
        <f t="shared" si="0"/>
        <v>0</v>
      </c>
      <c r="AM4" s="27"/>
      <c r="AN4" s="34"/>
      <c r="AO4" s="33">
        <f t="shared" si="6"/>
        <v>0</v>
      </c>
      <c r="AP4" s="27"/>
      <c r="AQ4" s="34"/>
      <c r="AR4" s="33">
        <f t="shared" si="7"/>
        <v>0</v>
      </c>
      <c r="AS4" s="33">
        <f t="shared" si="8"/>
        <v>0</v>
      </c>
      <c r="AT4" s="33">
        <f t="shared" si="1"/>
        <v>9.84</v>
      </c>
      <c r="AU4" s="35">
        <f t="shared" si="9"/>
        <v>0.33829999999999999</v>
      </c>
      <c r="AV4" s="8">
        <v>14.87</v>
      </c>
      <c r="AW4" s="9">
        <v>18</v>
      </c>
      <c r="AX4" s="33">
        <f t="shared" si="2"/>
        <v>177.12</v>
      </c>
      <c r="AY4" s="33">
        <f t="shared" si="3"/>
        <v>267.66000000000003</v>
      </c>
      <c r="BA4" s="38"/>
      <c r="BB4" s="4"/>
    </row>
    <row r="5" spans="1:54">
      <c r="A5" s="26">
        <v>4</v>
      </c>
      <c r="B5" s="27"/>
      <c r="C5" s="27"/>
      <c r="D5" s="27"/>
      <c r="E5" s="27"/>
      <c r="F5" s="51" t="s">
        <v>4</v>
      </c>
      <c r="G5" s="51" t="s">
        <v>57</v>
      </c>
      <c r="H5" s="51" t="s">
        <v>59</v>
      </c>
      <c r="I5" s="51" t="s">
        <v>55</v>
      </c>
      <c r="J5" s="51" t="s">
        <v>67</v>
      </c>
      <c r="K5" s="51" t="s">
        <v>72</v>
      </c>
      <c r="L5" s="52" t="s">
        <v>92</v>
      </c>
      <c r="M5" s="51" t="s">
        <v>73</v>
      </c>
      <c r="N5" s="51"/>
      <c r="O5" s="51"/>
      <c r="P5" s="53" t="s">
        <v>77</v>
      </c>
      <c r="Q5" s="27"/>
      <c r="R5" s="27" t="s">
        <v>45</v>
      </c>
      <c r="S5" s="28">
        <v>108.92</v>
      </c>
      <c r="T5" s="40">
        <v>8</v>
      </c>
      <c r="U5" s="30">
        <v>13.62</v>
      </c>
      <c r="V5" s="31">
        <v>13.62</v>
      </c>
      <c r="W5" s="8"/>
      <c r="X5" s="27" t="s">
        <v>3</v>
      </c>
      <c r="Y5" s="40"/>
      <c r="Z5" s="40"/>
      <c r="AA5" s="40"/>
      <c r="AB5" s="29">
        <v>2</v>
      </c>
      <c r="AC5" s="9">
        <v>4</v>
      </c>
      <c r="AD5" s="43" t="str">
        <f t="shared" si="4"/>
        <v/>
      </c>
      <c r="AE5" s="32"/>
      <c r="AF5" s="27"/>
      <c r="AG5" s="33" t="str">
        <f t="shared" si="5"/>
        <v/>
      </c>
      <c r="AH5" s="27"/>
      <c r="AI5" s="34">
        <v>0.05</v>
      </c>
      <c r="AJ5" s="33">
        <f t="shared" si="10"/>
        <v>0.68</v>
      </c>
      <c r="AK5" s="34">
        <v>0</v>
      </c>
      <c r="AL5" s="33">
        <f t="shared" si="0"/>
        <v>0</v>
      </c>
      <c r="AM5" s="27"/>
      <c r="AN5" s="34"/>
      <c r="AO5" s="33">
        <f t="shared" si="6"/>
        <v>0</v>
      </c>
      <c r="AP5" s="27"/>
      <c r="AQ5" s="34"/>
      <c r="AR5" s="33">
        <f t="shared" si="7"/>
        <v>0</v>
      </c>
      <c r="AS5" s="33">
        <f t="shared" si="8"/>
        <v>0</v>
      </c>
      <c r="AT5" s="33">
        <f t="shared" si="1"/>
        <v>13.62</v>
      </c>
      <c r="AU5" s="35">
        <f t="shared" si="9"/>
        <v>0.33400000000000002</v>
      </c>
      <c r="AV5" s="8">
        <v>20.45</v>
      </c>
      <c r="AW5" s="9">
        <v>36</v>
      </c>
      <c r="AX5" s="33">
        <f t="shared" si="2"/>
        <v>490.32</v>
      </c>
      <c r="AY5" s="33">
        <f t="shared" si="3"/>
        <v>736.2</v>
      </c>
      <c r="BA5" s="38"/>
      <c r="BB5" s="4"/>
    </row>
    <row r="6" spans="1:54">
      <c r="A6" s="26">
        <v>5</v>
      </c>
      <c r="B6" s="27"/>
      <c r="C6" s="27"/>
      <c r="D6" s="27"/>
      <c r="E6" s="27"/>
      <c r="F6" s="51" t="s">
        <v>4</v>
      </c>
      <c r="G6" s="51" t="s">
        <v>57</v>
      </c>
      <c r="H6" s="51" t="s">
        <v>59</v>
      </c>
      <c r="I6" s="51" t="s">
        <v>55</v>
      </c>
      <c r="J6" s="51" t="s">
        <v>67</v>
      </c>
      <c r="K6" s="51" t="s">
        <v>72</v>
      </c>
      <c r="L6" s="52" t="s">
        <v>92</v>
      </c>
      <c r="M6" s="51" t="s">
        <v>73</v>
      </c>
      <c r="N6" s="51"/>
      <c r="O6" s="51"/>
      <c r="P6" s="53" t="s">
        <v>78</v>
      </c>
      <c r="Q6" s="27"/>
      <c r="R6" s="27" t="s">
        <v>45</v>
      </c>
      <c r="S6" s="28">
        <v>115.28</v>
      </c>
      <c r="T6" s="40">
        <v>8</v>
      </c>
      <c r="U6" s="30">
        <v>14.41</v>
      </c>
      <c r="V6" s="31">
        <v>14.41</v>
      </c>
      <c r="W6" s="8"/>
      <c r="X6" s="27" t="s">
        <v>3</v>
      </c>
      <c r="Y6" s="40"/>
      <c r="Z6" s="40"/>
      <c r="AA6" s="40"/>
      <c r="AB6" s="29">
        <v>2</v>
      </c>
      <c r="AC6" s="9">
        <v>4</v>
      </c>
      <c r="AD6" s="43" t="str">
        <f t="shared" si="4"/>
        <v/>
      </c>
      <c r="AE6" s="32"/>
      <c r="AF6" s="27"/>
      <c r="AG6" s="33" t="str">
        <f t="shared" si="5"/>
        <v/>
      </c>
      <c r="AH6" s="27"/>
      <c r="AI6" s="34">
        <v>0.05</v>
      </c>
      <c r="AJ6" s="33">
        <f t="shared" si="10"/>
        <v>0.72</v>
      </c>
      <c r="AK6" s="34">
        <v>0</v>
      </c>
      <c r="AL6" s="33">
        <f t="shared" si="0"/>
        <v>0</v>
      </c>
      <c r="AM6" s="27"/>
      <c r="AN6" s="34"/>
      <c r="AO6" s="33">
        <f t="shared" si="6"/>
        <v>0</v>
      </c>
      <c r="AP6" s="27"/>
      <c r="AQ6" s="34"/>
      <c r="AR6" s="33">
        <f t="shared" si="7"/>
        <v>0</v>
      </c>
      <c r="AS6" s="33">
        <f t="shared" si="8"/>
        <v>0</v>
      </c>
      <c r="AT6" s="33">
        <f t="shared" si="1"/>
        <v>14.41</v>
      </c>
      <c r="AU6" s="35">
        <f t="shared" si="9"/>
        <v>0.32819999999999999</v>
      </c>
      <c r="AV6" s="8">
        <v>21.45</v>
      </c>
      <c r="AW6" s="9">
        <v>48</v>
      </c>
      <c r="AX6" s="33">
        <f t="shared" si="2"/>
        <v>691.68</v>
      </c>
      <c r="AY6" s="33">
        <f t="shared" si="3"/>
        <v>1029.5999999999999</v>
      </c>
      <c r="BA6" s="38"/>
      <c r="BB6" s="4"/>
    </row>
    <row r="7" spans="1:54">
      <c r="A7" s="26">
        <v>6</v>
      </c>
      <c r="B7" s="27"/>
      <c r="C7" s="27"/>
      <c r="D7" s="27"/>
      <c r="E7" s="27"/>
      <c r="F7" s="51" t="s">
        <v>4</v>
      </c>
      <c r="G7" s="51" t="s">
        <v>57</v>
      </c>
      <c r="H7" s="51" t="s">
        <v>59</v>
      </c>
      <c r="I7" s="51" t="s">
        <v>55</v>
      </c>
      <c r="J7" s="51" t="s">
        <v>67</v>
      </c>
      <c r="K7" s="51" t="s">
        <v>72</v>
      </c>
      <c r="L7" s="52" t="s">
        <v>92</v>
      </c>
      <c r="M7" s="51" t="s">
        <v>73</v>
      </c>
      <c r="N7" s="51"/>
      <c r="O7" s="51"/>
      <c r="P7" s="53" t="s">
        <v>79</v>
      </c>
      <c r="Q7" s="27"/>
      <c r="R7" s="27" t="s">
        <v>45</v>
      </c>
      <c r="S7" s="28">
        <v>120.84</v>
      </c>
      <c r="T7" s="40">
        <v>8</v>
      </c>
      <c r="U7" s="30">
        <v>15.11</v>
      </c>
      <c r="V7" s="31">
        <v>15.11</v>
      </c>
      <c r="W7" s="8"/>
      <c r="X7" s="27" t="s">
        <v>3</v>
      </c>
      <c r="Y7" s="40"/>
      <c r="Z7" s="40"/>
      <c r="AA7" s="40"/>
      <c r="AB7" s="29">
        <v>2</v>
      </c>
      <c r="AC7" s="9">
        <v>4</v>
      </c>
      <c r="AD7" s="43" t="str">
        <f t="shared" si="4"/>
        <v/>
      </c>
      <c r="AE7" s="32"/>
      <c r="AF7" s="27"/>
      <c r="AG7" s="33" t="str">
        <f t="shared" si="5"/>
        <v/>
      </c>
      <c r="AH7" s="27"/>
      <c r="AI7" s="34">
        <v>0.05</v>
      </c>
      <c r="AJ7" s="33">
        <f t="shared" si="10"/>
        <v>0.76</v>
      </c>
      <c r="AK7" s="34">
        <v>0</v>
      </c>
      <c r="AL7" s="33">
        <f t="shared" si="0"/>
        <v>0</v>
      </c>
      <c r="AM7" s="27"/>
      <c r="AN7" s="34"/>
      <c r="AO7" s="33">
        <f t="shared" si="6"/>
        <v>0</v>
      </c>
      <c r="AP7" s="27"/>
      <c r="AQ7" s="34"/>
      <c r="AR7" s="33">
        <f t="shared" si="7"/>
        <v>0</v>
      </c>
      <c r="AS7" s="33">
        <f t="shared" si="8"/>
        <v>0</v>
      </c>
      <c r="AT7" s="33">
        <f t="shared" si="1"/>
        <v>15.11</v>
      </c>
      <c r="AU7" s="35">
        <f t="shared" si="9"/>
        <v>0.32840000000000003</v>
      </c>
      <c r="AV7" s="8">
        <v>22.5</v>
      </c>
      <c r="AW7" s="9">
        <v>24</v>
      </c>
      <c r="AX7" s="33">
        <f t="shared" si="2"/>
        <v>362.64</v>
      </c>
      <c r="AY7" s="33">
        <f t="shared" si="3"/>
        <v>540</v>
      </c>
      <c r="BA7" s="38"/>
      <c r="BB7" s="4"/>
    </row>
    <row r="8" spans="1:54">
      <c r="A8" s="26">
        <v>7</v>
      </c>
      <c r="B8" s="27"/>
      <c r="C8" s="27"/>
      <c r="D8" s="27"/>
      <c r="E8" s="27"/>
      <c r="F8" s="51" t="s">
        <v>4</v>
      </c>
      <c r="G8" s="51" t="s">
        <v>57</v>
      </c>
      <c r="H8" s="51" t="s">
        <v>60</v>
      </c>
      <c r="I8" s="51" t="s">
        <v>55</v>
      </c>
      <c r="J8" s="51" t="s">
        <v>68</v>
      </c>
      <c r="K8" s="51" t="s">
        <v>72</v>
      </c>
      <c r="L8" s="52" t="s">
        <v>92</v>
      </c>
      <c r="M8" s="51" t="s">
        <v>73</v>
      </c>
      <c r="N8" s="51"/>
      <c r="O8" s="51"/>
      <c r="P8" s="53" t="s">
        <v>80</v>
      </c>
      <c r="Q8" s="27"/>
      <c r="R8" s="27" t="s">
        <v>45</v>
      </c>
      <c r="S8" s="28">
        <v>166.95</v>
      </c>
      <c r="T8" s="40">
        <v>8</v>
      </c>
      <c r="U8" s="30">
        <v>20.87</v>
      </c>
      <c r="V8" s="31">
        <v>20.87</v>
      </c>
      <c r="W8" s="8"/>
      <c r="X8" s="27" t="s">
        <v>3</v>
      </c>
      <c r="Y8" s="40"/>
      <c r="Z8" s="40"/>
      <c r="AA8" s="40"/>
      <c r="AB8" s="29">
        <v>2</v>
      </c>
      <c r="AC8" s="9">
        <v>2</v>
      </c>
      <c r="AD8" s="43" t="str">
        <f t="shared" si="4"/>
        <v/>
      </c>
      <c r="AE8" s="32"/>
      <c r="AF8" s="27"/>
      <c r="AG8" s="33" t="str">
        <f t="shared" si="5"/>
        <v/>
      </c>
      <c r="AH8" s="27"/>
      <c r="AI8" s="34">
        <v>0.05</v>
      </c>
      <c r="AJ8" s="33">
        <f t="shared" si="10"/>
        <v>1.04</v>
      </c>
      <c r="AK8" s="34">
        <v>0</v>
      </c>
      <c r="AL8" s="33">
        <f t="shared" si="0"/>
        <v>0</v>
      </c>
      <c r="AM8" s="27"/>
      <c r="AN8" s="34"/>
      <c r="AO8" s="33">
        <f t="shared" si="6"/>
        <v>0</v>
      </c>
      <c r="AP8" s="27"/>
      <c r="AQ8" s="34"/>
      <c r="AR8" s="33">
        <f t="shared" si="7"/>
        <v>0</v>
      </c>
      <c r="AS8" s="33">
        <f t="shared" si="8"/>
        <v>0</v>
      </c>
      <c r="AT8" s="33">
        <f t="shared" si="1"/>
        <v>20.87</v>
      </c>
      <c r="AU8" s="35">
        <f t="shared" si="9"/>
        <v>0.43690000000000001</v>
      </c>
      <c r="AV8" s="8">
        <v>37.06</v>
      </c>
      <c r="AW8" s="9">
        <v>16</v>
      </c>
      <c r="AX8" s="33">
        <f t="shared" si="2"/>
        <v>333.92</v>
      </c>
      <c r="AY8" s="33">
        <f t="shared" si="3"/>
        <v>592.96</v>
      </c>
      <c r="BA8" s="38"/>
      <c r="BB8" s="4"/>
    </row>
    <row r="9" spans="1:54">
      <c r="A9" s="26">
        <v>8</v>
      </c>
      <c r="B9" s="27"/>
      <c r="C9" s="27"/>
      <c r="D9" s="27"/>
      <c r="E9" s="27"/>
      <c r="F9" s="51" t="s">
        <v>4</v>
      </c>
      <c r="G9" s="51" t="s">
        <v>57</v>
      </c>
      <c r="H9" s="51" t="s">
        <v>60</v>
      </c>
      <c r="I9" s="51" t="s">
        <v>55</v>
      </c>
      <c r="J9" s="51" t="s">
        <v>68</v>
      </c>
      <c r="K9" s="51" t="s">
        <v>72</v>
      </c>
      <c r="L9" s="52" t="s">
        <v>92</v>
      </c>
      <c r="M9" s="51" t="s">
        <v>73</v>
      </c>
      <c r="N9" s="51"/>
      <c r="O9" s="51"/>
      <c r="P9" s="53" t="s">
        <v>81</v>
      </c>
      <c r="Q9" s="27"/>
      <c r="R9" s="27" t="s">
        <v>45</v>
      </c>
      <c r="S9" s="28">
        <v>173.31</v>
      </c>
      <c r="T9" s="40">
        <v>8</v>
      </c>
      <c r="U9" s="30">
        <v>21.66</v>
      </c>
      <c r="V9" s="31">
        <v>21.66</v>
      </c>
      <c r="W9" s="8"/>
      <c r="X9" s="27" t="s">
        <v>3</v>
      </c>
      <c r="Y9" s="40"/>
      <c r="Z9" s="40"/>
      <c r="AA9" s="40"/>
      <c r="AB9" s="29">
        <v>2</v>
      </c>
      <c r="AC9" s="9">
        <v>2</v>
      </c>
      <c r="AD9" s="43" t="str">
        <f t="shared" si="4"/>
        <v/>
      </c>
      <c r="AE9" s="32"/>
      <c r="AF9" s="27"/>
      <c r="AG9" s="33" t="str">
        <f t="shared" si="5"/>
        <v/>
      </c>
      <c r="AH9" s="27"/>
      <c r="AI9" s="34">
        <v>0.05</v>
      </c>
      <c r="AJ9" s="33">
        <f t="shared" si="10"/>
        <v>1.08</v>
      </c>
      <c r="AK9" s="34">
        <v>0</v>
      </c>
      <c r="AL9" s="33">
        <f t="shared" si="0"/>
        <v>0</v>
      </c>
      <c r="AM9" s="27"/>
      <c r="AN9" s="34"/>
      <c r="AO9" s="33">
        <f t="shared" si="6"/>
        <v>0</v>
      </c>
      <c r="AP9" s="27"/>
      <c r="AQ9" s="34"/>
      <c r="AR9" s="33">
        <f t="shared" si="7"/>
        <v>0</v>
      </c>
      <c r="AS9" s="33">
        <f t="shared" si="8"/>
        <v>0</v>
      </c>
      <c r="AT9" s="33">
        <f t="shared" si="1"/>
        <v>21.66</v>
      </c>
      <c r="AU9" s="35">
        <f t="shared" si="9"/>
        <v>0.434</v>
      </c>
      <c r="AV9" s="8">
        <v>38.270000000000003</v>
      </c>
      <c r="AW9" s="9">
        <v>32</v>
      </c>
      <c r="AX9" s="33">
        <f t="shared" si="2"/>
        <v>693.12</v>
      </c>
      <c r="AY9" s="33">
        <f t="shared" si="3"/>
        <v>1224.6400000000001</v>
      </c>
      <c r="BA9" s="38"/>
      <c r="BB9" s="4"/>
    </row>
    <row r="10" spans="1:54">
      <c r="A10" s="26">
        <v>9</v>
      </c>
      <c r="B10" s="27"/>
      <c r="C10" s="27"/>
      <c r="D10" s="27"/>
      <c r="E10" s="27"/>
      <c r="F10" s="51" t="s">
        <v>4</v>
      </c>
      <c r="G10" s="51" t="s">
        <v>57</v>
      </c>
      <c r="H10" s="51" t="s">
        <v>60</v>
      </c>
      <c r="I10" s="51" t="s">
        <v>55</v>
      </c>
      <c r="J10" s="51" t="s">
        <v>68</v>
      </c>
      <c r="K10" s="51" t="s">
        <v>72</v>
      </c>
      <c r="L10" s="52" t="s">
        <v>92</v>
      </c>
      <c r="M10" s="51" t="s">
        <v>73</v>
      </c>
      <c r="N10" s="51"/>
      <c r="O10" s="51"/>
      <c r="P10" s="53" t="s">
        <v>82</v>
      </c>
      <c r="Q10" s="27"/>
      <c r="R10" s="27" t="s">
        <v>45</v>
      </c>
      <c r="S10" s="28">
        <v>178.08</v>
      </c>
      <c r="T10" s="40">
        <v>8</v>
      </c>
      <c r="U10" s="30">
        <v>22.26</v>
      </c>
      <c r="V10" s="31">
        <v>22.26</v>
      </c>
      <c r="W10" s="8"/>
      <c r="X10" s="27" t="s">
        <v>3</v>
      </c>
      <c r="Y10" s="40"/>
      <c r="Z10" s="40"/>
      <c r="AA10" s="40"/>
      <c r="AB10" s="29">
        <v>2</v>
      </c>
      <c r="AC10" s="9">
        <v>2</v>
      </c>
      <c r="AD10" s="43"/>
      <c r="AE10" s="32"/>
      <c r="AF10" s="27"/>
      <c r="AG10" s="33"/>
      <c r="AH10" s="27"/>
      <c r="AI10" s="34">
        <v>0.05</v>
      </c>
      <c r="AJ10" s="33">
        <f t="shared" ref="AJ10:AJ19" si="11">IF(ISERROR(V10*AI10),"",V10*AI10)</f>
        <v>1.1100000000000001</v>
      </c>
      <c r="AK10" s="34">
        <v>0</v>
      </c>
      <c r="AL10" s="33">
        <f t="shared" ref="AL10:AL19" si="12">IF(ISERROR(AV10*AK10),"",AV10*AK10)</f>
        <v>0</v>
      </c>
      <c r="AM10" s="27"/>
      <c r="AN10" s="34"/>
      <c r="AO10" s="33">
        <f t="shared" ref="AO10:AO19" si="13">IF(ISERROR(AV10*AN10),"",AV10*AN10)</f>
        <v>0</v>
      </c>
      <c r="AP10" s="27"/>
      <c r="AQ10" s="34"/>
      <c r="AR10" s="33">
        <f t="shared" ref="AR10:AR19" si="14">IF(ISERROR(AV10*AQ10),"",AV10*AQ10)</f>
        <v>0</v>
      </c>
      <c r="AS10" s="33">
        <f t="shared" ref="AS10:AS19" si="15">IF(ISERROR(AL10+AO10+AR10),"",AL10+AO10+AR10)</f>
        <v>0</v>
      </c>
      <c r="AT10" s="33">
        <f t="shared" ref="AT10:AT19" si="16">IF(ISERROR(V10+AS10),"",V10+AS10)</f>
        <v>22.26</v>
      </c>
      <c r="AU10" s="35">
        <f t="shared" ref="AU10:AU19" si="17">IF(ISERROR((AV10-AT10)/AV10),"",(AV10-AT10)/AV10)</f>
        <v>0.43659999999999999</v>
      </c>
      <c r="AV10" s="8">
        <v>39.51</v>
      </c>
      <c r="AW10" s="9">
        <v>16</v>
      </c>
      <c r="AX10" s="33"/>
      <c r="AY10" s="33"/>
      <c r="BA10" s="38"/>
      <c r="BB10" s="4"/>
    </row>
    <row r="11" spans="1:54">
      <c r="A11" s="26">
        <v>10</v>
      </c>
      <c r="B11" s="27"/>
      <c r="C11" s="27"/>
      <c r="D11" s="27"/>
      <c r="E11" s="27"/>
      <c r="F11" s="51" t="s">
        <v>48</v>
      </c>
      <c r="G11" s="51" t="s">
        <v>57</v>
      </c>
      <c r="H11" s="51" t="s">
        <v>61</v>
      </c>
      <c r="I11" s="51" t="s">
        <v>56</v>
      </c>
      <c r="J11" s="51" t="s">
        <v>69</v>
      </c>
      <c r="K11" s="51" t="s">
        <v>72</v>
      </c>
      <c r="L11" s="52" t="s">
        <v>92</v>
      </c>
      <c r="M11" s="51" t="s">
        <v>73</v>
      </c>
      <c r="N11" s="51"/>
      <c r="O11" s="51"/>
      <c r="P11" s="53" t="s">
        <v>83</v>
      </c>
      <c r="Q11" s="27"/>
      <c r="R11" s="27" t="s">
        <v>45</v>
      </c>
      <c r="S11" s="28">
        <v>92.22</v>
      </c>
      <c r="T11" s="40">
        <v>8</v>
      </c>
      <c r="U11" s="30">
        <v>11.53</v>
      </c>
      <c r="V11" s="31">
        <v>11.53</v>
      </c>
      <c r="W11" s="8"/>
      <c r="X11" s="27" t="s">
        <v>3</v>
      </c>
      <c r="Y11" s="40"/>
      <c r="Z11" s="40"/>
      <c r="AA11" s="40"/>
      <c r="AB11" s="29">
        <v>2</v>
      </c>
      <c r="AC11" s="9">
        <v>1</v>
      </c>
      <c r="AD11" s="43"/>
      <c r="AE11" s="32"/>
      <c r="AF11" s="27"/>
      <c r="AG11" s="33"/>
      <c r="AH11" s="27"/>
      <c r="AI11" s="34">
        <v>0.05</v>
      </c>
      <c r="AJ11" s="33">
        <f t="shared" si="11"/>
        <v>0.57999999999999996</v>
      </c>
      <c r="AK11" s="34">
        <v>0</v>
      </c>
      <c r="AL11" s="33">
        <f t="shared" si="12"/>
        <v>0</v>
      </c>
      <c r="AM11" s="27"/>
      <c r="AN11" s="34"/>
      <c r="AO11" s="33">
        <f t="shared" si="13"/>
        <v>0</v>
      </c>
      <c r="AP11" s="27"/>
      <c r="AQ11" s="34"/>
      <c r="AR11" s="33">
        <f t="shared" si="14"/>
        <v>0</v>
      </c>
      <c r="AS11" s="33">
        <f t="shared" si="15"/>
        <v>0</v>
      </c>
      <c r="AT11" s="33">
        <f t="shared" si="16"/>
        <v>11.53</v>
      </c>
      <c r="AU11" s="35">
        <f t="shared" si="17"/>
        <v>0.32890000000000003</v>
      </c>
      <c r="AV11" s="8">
        <v>17.18</v>
      </c>
      <c r="AW11" s="9">
        <v>56</v>
      </c>
      <c r="AX11" s="33"/>
      <c r="AY11" s="33"/>
      <c r="BA11" s="38"/>
      <c r="BB11" s="4"/>
    </row>
    <row r="12" spans="1:54">
      <c r="A12" s="26">
        <v>11</v>
      </c>
      <c r="B12" s="27"/>
      <c r="C12" s="27"/>
      <c r="D12" s="27"/>
      <c r="E12" s="27"/>
      <c r="F12" s="51" t="s">
        <v>48</v>
      </c>
      <c r="G12" s="51" t="s">
        <v>57</v>
      </c>
      <c r="H12" s="51" t="s">
        <v>61</v>
      </c>
      <c r="I12" s="51" t="s">
        <v>56</v>
      </c>
      <c r="J12" s="51" t="s">
        <v>69</v>
      </c>
      <c r="K12" s="51" t="s">
        <v>72</v>
      </c>
      <c r="L12" s="52" t="s">
        <v>92</v>
      </c>
      <c r="M12" s="51" t="s">
        <v>73</v>
      </c>
      <c r="N12" s="51"/>
      <c r="O12" s="51"/>
      <c r="P12" s="53" t="s">
        <v>84</v>
      </c>
      <c r="Q12" s="27"/>
      <c r="R12" s="27" t="s">
        <v>45</v>
      </c>
      <c r="S12" s="28">
        <v>95.4</v>
      </c>
      <c r="T12" s="40">
        <v>8</v>
      </c>
      <c r="U12" s="30">
        <v>11.93</v>
      </c>
      <c r="V12" s="31">
        <v>11.93</v>
      </c>
      <c r="W12" s="8"/>
      <c r="X12" s="27" t="s">
        <v>3</v>
      </c>
      <c r="Y12" s="40"/>
      <c r="Z12" s="40"/>
      <c r="AA12" s="40"/>
      <c r="AB12" s="29">
        <v>2</v>
      </c>
      <c r="AC12" s="9">
        <v>1</v>
      </c>
      <c r="AD12" s="43"/>
      <c r="AE12" s="32"/>
      <c r="AF12" s="27"/>
      <c r="AG12" s="33"/>
      <c r="AH12" s="27"/>
      <c r="AI12" s="34">
        <v>0.05</v>
      </c>
      <c r="AJ12" s="33">
        <f t="shared" si="11"/>
        <v>0.6</v>
      </c>
      <c r="AK12" s="34">
        <v>0</v>
      </c>
      <c r="AL12" s="33">
        <f t="shared" si="12"/>
        <v>0</v>
      </c>
      <c r="AM12" s="27"/>
      <c r="AN12" s="34"/>
      <c r="AO12" s="33">
        <f t="shared" si="13"/>
        <v>0</v>
      </c>
      <c r="AP12" s="27"/>
      <c r="AQ12" s="34"/>
      <c r="AR12" s="33">
        <f t="shared" si="14"/>
        <v>0</v>
      </c>
      <c r="AS12" s="33">
        <f t="shared" si="15"/>
        <v>0</v>
      </c>
      <c r="AT12" s="33">
        <f t="shared" si="16"/>
        <v>11.93</v>
      </c>
      <c r="AU12" s="35">
        <f t="shared" si="17"/>
        <v>0.34699999999999998</v>
      </c>
      <c r="AV12" s="8">
        <v>18.27</v>
      </c>
      <c r="AW12" s="9">
        <v>96</v>
      </c>
      <c r="AX12" s="33"/>
      <c r="AY12" s="33"/>
      <c r="BA12" s="38"/>
      <c r="BB12" s="4"/>
    </row>
    <row r="13" spans="1:54">
      <c r="A13" s="26">
        <v>12</v>
      </c>
      <c r="B13" s="27"/>
      <c r="C13" s="27"/>
      <c r="D13" s="27"/>
      <c r="E13" s="27"/>
      <c r="F13" s="51" t="s">
        <v>48</v>
      </c>
      <c r="G13" s="51" t="s">
        <v>57</v>
      </c>
      <c r="H13" s="51" t="s">
        <v>61</v>
      </c>
      <c r="I13" s="51" t="s">
        <v>56</v>
      </c>
      <c r="J13" s="51" t="s">
        <v>69</v>
      </c>
      <c r="K13" s="51" t="s">
        <v>72</v>
      </c>
      <c r="L13" s="52" t="s">
        <v>92</v>
      </c>
      <c r="M13" s="51" t="s">
        <v>73</v>
      </c>
      <c r="N13" s="51"/>
      <c r="O13" s="51"/>
      <c r="P13" s="53" t="s">
        <v>85</v>
      </c>
      <c r="Q13" s="27"/>
      <c r="R13" s="27" t="s">
        <v>45</v>
      </c>
      <c r="S13" s="28">
        <v>104.94</v>
      </c>
      <c r="T13" s="40">
        <v>8</v>
      </c>
      <c r="U13" s="30">
        <v>13.12</v>
      </c>
      <c r="V13" s="31">
        <v>13.12</v>
      </c>
      <c r="W13" s="8"/>
      <c r="X13" s="27" t="s">
        <v>3</v>
      </c>
      <c r="Y13" s="40"/>
      <c r="Z13" s="40"/>
      <c r="AA13" s="40"/>
      <c r="AB13" s="29">
        <v>2</v>
      </c>
      <c r="AC13" s="9">
        <v>1</v>
      </c>
      <c r="AD13" s="43"/>
      <c r="AE13" s="32"/>
      <c r="AF13" s="27"/>
      <c r="AG13" s="33"/>
      <c r="AH13" s="27"/>
      <c r="AI13" s="34">
        <v>0.05</v>
      </c>
      <c r="AJ13" s="33">
        <f t="shared" si="11"/>
        <v>0.66</v>
      </c>
      <c r="AK13" s="34">
        <v>0</v>
      </c>
      <c r="AL13" s="33">
        <f t="shared" si="12"/>
        <v>0</v>
      </c>
      <c r="AM13" s="27"/>
      <c r="AN13" s="34"/>
      <c r="AO13" s="33">
        <f t="shared" si="13"/>
        <v>0</v>
      </c>
      <c r="AP13" s="27"/>
      <c r="AQ13" s="34"/>
      <c r="AR13" s="33">
        <f t="shared" si="14"/>
        <v>0</v>
      </c>
      <c r="AS13" s="33">
        <f t="shared" si="15"/>
        <v>0</v>
      </c>
      <c r="AT13" s="33">
        <f t="shared" si="16"/>
        <v>13.12</v>
      </c>
      <c r="AU13" s="35">
        <f t="shared" si="17"/>
        <v>0.3251</v>
      </c>
      <c r="AV13" s="8">
        <v>19.440000000000001</v>
      </c>
      <c r="AW13" s="9">
        <v>48</v>
      </c>
      <c r="AX13" s="33"/>
      <c r="AY13" s="33"/>
      <c r="BA13" s="38"/>
      <c r="BB13" s="4"/>
    </row>
    <row r="14" spans="1:54">
      <c r="A14" s="26">
        <v>13</v>
      </c>
      <c r="B14" s="27"/>
      <c r="C14" s="27"/>
      <c r="D14" s="27"/>
      <c r="E14" s="27"/>
      <c r="F14" s="51" t="s">
        <v>48</v>
      </c>
      <c r="G14" s="51" t="s">
        <v>57</v>
      </c>
      <c r="H14" s="51" t="s">
        <v>62</v>
      </c>
      <c r="I14" s="51" t="s">
        <v>56</v>
      </c>
      <c r="J14" s="51" t="s">
        <v>70</v>
      </c>
      <c r="K14" s="51" t="s">
        <v>72</v>
      </c>
      <c r="L14" s="52" t="s">
        <v>92</v>
      </c>
      <c r="M14" s="51" t="s">
        <v>73</v>
      </c>
      <c r="N14" s="51"/>
      <c r="O14" s="51"/>
      <c r="P14" s="53" t="s">
        <v>86</v>
      </c>
      <c r="Q14" s="27"/>
      <c r="R14" s="27" t="s">
        <v>45</v>
      </c>
      <c r="S14" s="28">
        <v>129.59</v>
      </c>
      <c r="T14" s="40">
        <v>8</v>
      </c>
      <c r="U14" s="30">
        <v>16.2</v>
      </c>
      <c r="V14" s="31">
        <v>16.2</v>
      </c>
      <c r="W14" s="8"/>
      <c r="X14" s="27" t="s">
        <v>3</v>
      </c>
      <c r="Y14" s="40"/>
      <c r="Z14" s="40"/>
      <c r="AA14" s="40"/>
      <c r="AB14" s="29">
        <v>2</v>
      </c>
      <c r="AC14" s="9">
        <v>1</v>
      </c>
      <c r="AD14" s="43"/>
      <c r="AE14" s="32"/>
      <c r="AF14" s="27"/>
      <c r="AG14" s="33"/>
      <c r="AH14" s="27"/>
      <c r="AI14" s="34">
        <v>0.05</v>
      </c>
      <c r="AJ14" s="33">
        <f t="shared" si="11"/>
        <v>0.81</v>
      </c>
      <c r="AK14" s="34">
        <v>0</v>
      </c>
      <c r="AL14" s="33">
        <f t="shared" si="12"/>
        <v>0</v>
      </c>
      <c r="AM14" s="27"/>
      <c r="AN14" s="34"/>
      <c r="AO14" s="33">
        <f t="shared" si="13"/>
        <v>0</v>
      </c>
      <c r="AP14" s="27"/>
      <c r="AQ14" s="34"/>
      <c r="AR14" s="33">
        <f t="shared" si="14"/>
        <v>0</v>
      </c>
      <c r="AS14" s="33">
        <f t="shared" si="15"/>
        <v>0</v>
      </c>
      <c r="AT14" s="33">
        <f t="shared" si="16"/>
        <v>16.2</v>
      </c>
      <c r="AU14" s="35">
        <f t="shared" si="17"/>
        <v>0.3352</v>
      </c>
      <c r="AV14" s="8">
        <v>24.37</v>
      </c>
      <c r="AW14" s="9">
        <v>24</v>
      </c>
      <c r="AX14" s="33"/>
      <c r="AY14" s="33"/>
      <c r="BA14" s="38"/>
      <c r="BB14" s="4"/>
    </row>
    <row r="15" spans="1:54">
      <c r="A15" s="26">
        <v>14</v>
      </c>
      <c r="B15" s="27"/>
      <c r="C15" s="27"/>
      <c r="D15" s="27"/>
      <c r="E15" s="27"/>
      <c r="F15" s="51" t="s">
        <v>48</v>
      </c>
      <c r="G15" s="51" t="s">
        <v>57</v>
      </c>
      <c r="H15" s="51" t="s">
        <v>63</v>
      </c>
      <c r="I15" s="51" t="s">
        <v>56</v>
      </c>
      <c r="J15" s="51" t="s">
        <v>70</v>
      </c>
      <c r="K15" s="51" t="s">
        <v>72</v>
      </c>
      <c r="L15" s="52" t="s">
        <v>92</v>
      </c>
      <c r="M15" s="51" t="s">
        <v>73</v>
      </c>
      <c r="N15" s="51"/>
      <c r="O15" s="51"/>
      <c r="P15" s="53" t="s">
        <v>87</v>
      </c>
      <c r="Q15" s="27"/>
      <c r="R15" s="27" t="s">
        <v>45</v>
      </c>
      <c r="S15" s="28">
        <v>134.36000000000001</v>
      </c>
      <c r="T15" s="40">
        <v>8</v>
      </c>
      <c r="U15" s="30">
        <v>16.8</v>
      </c>
      <c r="V15" s="31">
        <v>16.8</v>
      </c>
      <c r="W15" s="8"/>
      <c r="X15" s="27" t="s">
        <v>3</v>
      </c>
      <c r="Y15" s="40"/>
      <c r="Z15" s="40"/>
      <c r="AA15" s="40"/>
      <c r="AB15" s="29">
        <v>2</v>
      </c>
      <c r="AC15" s="9">
        <v>1</v>
      </c>
      <c r="AD15" s="43" t="str">
        <f t="shared" si="4"/>
        <v/>
      </c>
      <c r="AE15" s="32"/>
      <c r="AF15" s="27"/>
      <c r="AG15" s="33" t="str">
        <f t="shared" si="5"/>
        <v/>
      </c>
      <c r="AH15" s="27"/>
      <c r="AI15" s="34">
        <v>0.05</v>
      </c>
      <c r="AJ15" s="33">
        <f t="shared" si="11"/>
        <v>0.84</v>
      </c>
      <c r="AK15" s="34">
        <v>0</v>
      </c>
      <c r="AL15" s="33">
        <f t="shared" si="12"/>
        <v>0</v>
      </c>
      <c r="AM15" s="27"/>
      <c r="AN15" s="34"/>
      <c r="AO15" s="33">
        <f t="shared" si="13"/>
        <v>0</v>
      </c>
      <c r="AP15" s="27"/>
      <c r="AQ15" s="34"/>
      <c r="AR15" s="33">
        <f t="shared" si="14"/>
        <v>0</v>
      </c>
      <c r="AS15" s="33">
        <f t="shared" si="15"/>
        <v>0</v>
      </c>
      <c r="AT15" s="33">
        <f t="shared" si="16"/>
        <v>16.8</v>
      </c>
      <c r="AU15" s="35">
        <f t="shared" si="17"/>
        <v>0.34599999999999997</v>
      </c>
      <c r="AV15" s="8">
        <v>25.69</v>
      </c>
      <c r="AW15" s="9">
        <v>96</v>
      </c>
      <c r="AX15" s="33">
        <f t="shared" si="2"/>
        <v>1612.8</v>
      </c>
      <c r="AY15" s="33">
        <f t="shared" si="3"/>
        <v>2466.2399999999998</v>
      </c>
      <c r="BA15" s="38"/>
      <c r="BB15" s="4"/>
    </row>
    <row r="16" spans="1:54">
      <c r="A16" s="26">
        <v>15</v>
      </c>
      <c r="B16" s="27"/>
      <c r="C16" s="27"/>
      <c r="D16" s="27"/>
      <c r="E16" s="27"/>
      <c r="F16" s="51" t="s">
        <v>48</v>
      </c>
      <c r="G16" s="51" t="s">
        <v>57</v>
      </c>
      <c r="H16" s="51" t="s">
        <v>63</v>
      </c>
      <c r="I16" s="51" t="s">
        <v>56</v>
      </c>
      <c r="J16" s="51" t="s">
        <v>70</v>
      </c>
      <c r="K16" s="51" t="s">
        <v>72</v>
      </c>
      <c r="L16" s="52" t="s">
        <v>92</v>
      </c>
      <c r="M16" s="51" t="s">
        <v>73</v>
      </c>
      <c r="N16" s="51"/>
      <c r="O16" s="51"/>
      <c r="P16" s="53" t="s">
        <v>88</v>
      </c>
      <c r="Q16" s="27"/>
      <c r="R16" s="27" t="s">
        <v>45</v>
      </c>
      <c r="S16" s="28">
        <v>145.49</v>
      </c>
      <c r="T16" s="40">
        <v>8</v>
      </c>
      <c r="U16" s="30">
        <v>18.190000000000001</v>
      </c>
      <c r="V16" s="31">
        <v>18.190000000000001</v>
      </c>
      <c r="W16" s="8"/>
      <c r="X16" s="27" t="s">
        <v>3</v>
      </c>
      <c r="Y16" s="40"/>
      <c r="Z16" s="40"/>
      <c r="AA16" s="40"/>
      <c r="AB16" s="29">
        <v>2</v>
      </c>
      <c r="AC16" s="9">
        <v>1</v>
      </c>
      <c r="AD16" s="43" t="str">
        <f t="shared" si="4"/>
        <v/>
      </c>
      <c r="AE16" s="32"/>
      <c r="AF16" s="27"/>
      <c r="AG16" s="33" t="str">
        <f t="shared" si="5"/>
        <v/>
      </c>
      <c r="AH16" s="27"/>
      <c r="AI16" s="34">
        <v>0.05</v>
      </c>
      <c r="AJ16" s="33">
        <f t="shared" si="11"/>
        <v>0.91</v>
      </c>
      <c r="AK16" s="34">
        <v>0</v>
      </c>
      <c r="AL16" s="33">
        <f t="shared" si="12"/>
        <v>0</v>
      </c>
      <c r="AM16" s="27"/>
      <c r="AN16" s="34"/>
      <c r="AO16" s="33">
        <f t="shared" si="13"/>
        <v>0</v>
      </c>
      <c r="AP16" s="27"/>
      <c r="AQ16" s="34"/>
      <c r="AR16" s="33">
        <f t="shared" si="14"/>
        <v>0</v>
      </c>
      <c r="AS16" s="33">
        <f t="shared" si="15"/>
        <v>0</v>
      </c>
      <c r="AT16" s="33">
        <f t="shared" si="16"/>
        <v>18.190000000000001</v>
      </c>
      <c r="AU16" s="35">
        <f t="shared" si="17"/>
        <v>0.32800000000000001</v>
      </c>
      <c r="AV16" s="8">
        <v>27.07</v>
      </c>
      <c r="AW16" s="9">
        <v>56</v>
      </c>
      <c r="AX16" s="33">
        <f t="shared" si="2"/>
        <v>1018.64</v>
      </c>
      <c r="AY16" s="33">
        <f t="shared" si="3"/>
        <v>1515.92</v>
      </c>
      <c r="BA16" s="38"/>
      <c r="BB16" s="4"/>
    </row>
    <row r="17" spans="1:54">
      <c r="A17" s="26">
        <v>16</v>
      </c>
      <c r="B17" s="27"/>
      <c r="C17" s="27"/>
      <c r="D17" s="27"/>
      <c r="E17" s="27"/>
      <c r="F17" s="51" t="s">
        <v>48</v>
      </c>
      <c r="G17" s="51" t="s">
        <v>57</v>
      </c>
      <c r="H17" s="51" t="s">
        <v>64</v>
      </c>
      <c r="I17" s="51" t="s">
        <v>56</v>
      </c>
      <c r="J17" s="51" t="s">
        <v>71</v>
      </c>
      <c r="K17" s="51" t="s">
        <v>72</v>
      </c>
      <c r="L17" s="52" t="s">
        <v>92</v>
      </c>
      <c r="M17" s="51" t="s">
        <v>73</v>
      </c>
      <c r="N17" s="51"/>
      <c r="O17" s="51"/>
      <c r="P17" s="53" t="s">
        <v>89</v>
      </c>
      <c r="Q17" s="27"/>
      <c r="R17" s="27" t="s">
        <v>45</v>
      </c>
      <c r="S17" s="28">
        <v>182.85</v>
      </c>
      <c r="T17" s="40">
        <v>8</v>
      </c>
      <c r="U17" s="30">
        <v>22.86</v>
      </c>
      <c r="V17" s="31">
        <v>22.86</v>
      </c>
      <c r="W17" s="8"/>
      <c r="X17" s="27" t="s">
        <v>3</v>
      </c>
      <c r="Y17" s="40"/>
      <c r="Z17" s="40"/>
      <c r="AA17" s="40"/>
      <c r="AB17" s="29">
        <v>2</v>
      </c>
      <c r="AC17" s="9">
        <v>1</v>
      </c>
      <c r="AD17" s="43" t="str">
        <f t="shared" si="4"/>
        <v/>
      </c>
      <c r="AE17" s="32"/>
      <c r="AF17" s="27"/>
      <c r="AG17" s="33" t="str">
        <f t="shared" si="5"/>
        <v/>
      </c>
      <c r="AH17" s="27"/>
      <c r="AI17" s="34">
        <v>0.05</v>
      </c>
      <c r="AJ17" s="33">
        <f t="shared" si="11"/>
        <v>1.1399999999999999</v>
      </c>
      <c r="AK17" s="34">
        <v>0</v>
      </c>
      <c r="AL17" s="33">
        <f t="shared" si="12"/>
        <v>0</v>
      </c>
      <c r="AM17" s="27"/>
      <c r="AN17" s="34"/>
      <c r="AO17" s="33">
        <f t="shared" si="13"/>
        <v>0</v>
      </c>
      <c r="AP17" s="27"/>
      <c r="AQ17" s="34"/>
      <c r="AR17" s="33">
        <f t="shared" si="14"/>
        <v>0</v>
      </c>
      <c r="AS17" s="33">
        <f t="shared" si="15"/>
        <v>0</v>
      </c>
      <c r="AT17" s="33">
        <f t="shared" si="16"/>
        <v>22.86</v>
      </c>
      <c r="AU17" s="35">
        <f t="shared" si="17"/>
        <v>0.44219999999999998</v>
      </c>
      <c r="AV17" s="8">
        <v>40.98</v>
      </c>
      <c r="AW17" s="9">
        <v>24</v>
      </c>
      <c r="AX17" s="33">
        <f t="shared" si="2"/>
        <v>548.64</v>
      </c>
      <c r="AY17" s="33">
        <f t="shared" si="3"/>
        <v>983.52</v>
      </c>
      <c r="BA17" s="38"/>
      <c r="BB17" s="4"/>
    </row>
    <row r="18" spans="1:54">
      <c r="A18" s="26">
        <v>17</v>
      </c>
      <c r="B18" s="27"/>
      <c r="C18" s="27"/>
      <c r="D18" s="27"/>
      <c r="E18" s="27"/>
      <c r="F18" s="51" t="s">
        <v>48</v>
      </c>
      <c r="G18" s="51" t="s">
        <v>57</v>
      </c>
      <c r="H18" s="51" t="s">
        <v>64</v>
      </c>
      <c r="I18" s="51" t="s">
        <v>56</v>
      </c>
      <c r="J18" s="51" t="s">
        <v>71</v>
      </c>
      <c r="K18" s="51" t="s">
        <v>72</v>
      </c>
      <c r="L18" s="52" t="s">
        <v>92</v>
      </c>
      <c r="M18" s="51" t="s">
        <v>73</v>
      </c>
      <c r="N18" s="51"/>
      <c r="O18" s="51"/>
      <c r="P18" s="53" t="s">
        <v>90</v>
      </c>
      <c r="Q18" s="27"/>
      <c r="R18" s="27" t="s">
        <v>45</v>
      </c>
      <c r="S18" s="28">
        <v>187.62</v>
      </c>
      <c r="T18" s="40">
        <v>8</v>
      </c>
      <c r="U18" s="30">
        <v>23.45</v>
      </c>
      <c r="V18" s="31">
        <v>23.45</v>
      </c>
      <c r="W18" s="8"/>
      <c r="X18" s="27" t="s">
        <v>3</v>
      </c>
      <c r="Y18" s="40"/>
      <c r="Z18" s="40"/>
      <c r="AA18" s="40"/>
      <c r="AB18" s="29">
        <v>2</v>
      </c>
      <c r="AC18" s="9">
        <v>1</v>
      </c>
      <c r="AD18" s="43" t="str">
        <f t="shared" si="4"/>
        <v/>
      </c>
      <c r="AE18" s="32"/>
      <c r="AF18" s="27"/>
      <c r="AG18" s="33" t="str">
        <f t="shared" si="5"/>
        <v/>
      </c>
      <c r="AH18" s="27"/>
      <c r="AI18" s="34">
        <v>0.05</v>
      </c>
      <c r="AJ18" s="33">
        <f t="shared" si="11"/>
        <v>1.17</v>
      </c>
      <c r="AK18" s="34">
        <v>0</v>
      </c>
      <c r="AL18" s="33">
        <f t="shared" si="12"/>
        <v>0</v>
      </c>
      <c r="AM18" s="27"/>
      <c r="AN18" s="34"/>
      <c r="AO18" s="33">
        <f t="shared" si="13"/>
        <v>0</v>
      </c>
      <c r="AP18" s="27"/>
      <c r="AQ18" s="34"/>
      <c r="AR18" s="33">
        <f t="shared" si="14"/>
        <v>0</v>
      </c>
      <c r="AS18" s="33">
        <f t="shared" si="15"/>
        <v>0</v>
      </c>
      <c r="AT18" s="33">
        <f t="shared" si="16"/>
        <v>23.45</v>
      </c>
      <c r="AU18" s="35">
        <f t="shared" si="17"/>
        <v>0.44840000000000002</v>
      </c>
      <c r="AV18" s="8">
        <v>42.51</v>
      </c>
      <c r="AW18" s="9">
        <v>64</v>
      </c>
      <c r="AX18" s="33">
        <f t="shared" si="2"/>
        <v>1500.8</v>
      </c>
      <c r="AY18" s="33">
        <f t="shared" si="3"/>
        <v>2720.64</v>
      </c>
      <c r="BA18" s="38"/>
      <c r="BB18" s="4"/>
    </row>
    <row r="19" spans="1:54">
      <c r="A19" s="26">
        <v>18</v>
      </c>
      <c r="B19" s="27"/>
      <c r="C19" s="27"/>
      <c r="D19" s="27"/>
      <c r="E19" s="27"/>
      <c r="F19" s="51" t="s">
        <v>48</v>
      </c>
      <c r="G19" s="51" t="s">
        <v>57</v>
      </c>
      <c r="H19" s="51" t="s">
        <v>65</v>
      </c>
      <c r="I19" s="51" t="s">
        <v>56</v>
      </c>
      <c r="J19" s="51" t="s">
        <v>71</v>
      </c>
      <c r="K19" s="51" t="s">
        <v>72</v>
      </c>
      <c r="L19" s="52" t="s">
        <v>92</v>
      </c>
      <c r="M19" s="51" t="s">
        <v>73</v>
      </c>
      <c r="N19" s="51"/>
      <c r="O19" s="51"/>
      <c r="P19" s="53" t="s">
        <v>91</v>
      </c>
      <c r="Q19" s="27"/>
      <c r="R19" s="27" t="s">
        <v>45</v>
      </c>
      <c r="S19" s="28">
        <v>197.96</v>
      </c>
      <c r="T19" s="40">
        <v>8</v>
      </c>
      <c r="U19" s="30">
        <v>24.75</v>
      </c>
      <c r="V19" s="31">
        <v>24.75</v>
      </c>
      <c r="W19" s="8"/>
      <c r="X19" s="27" t="s">
        <v>3</v>
      </c>
      <c r="Y19" s="40"/>
      <c r="Z19" s="40"/>
      <c r="AA19" s="40"/>
      <c r="AB19" s="29">
        <v>2</v>
      </c>
      <c r="AC19" s="9">
        <v>1</v>
      </c>
      <c r="AD19" s="43" t="str">
        <f t="shared" si="4"/>
        <v/>
      </c>
      <c r="AE19" s="32"/>
      <c r="AF19" s="27"/>
      <c r="AG19" s="33" t="str">
        <f t="shared" si="5"/>
        <v/>
      </c>
      <c r="AH19" s="27"/>
      <c r="AI19" s="34">
        <v>0.05</v>
      </c>
      <c r="AJ19" s="33">
        <f t="shared" si="11"/>
        <v>1.24</v>
      </c>
      <c r="AK19" s="34">
        <v>0</v>
      </c>
      <c r="AL19" s="33">
        <f t="shared" si="12"/>
        <v>0</v>
      </c>
      <c r="AM19" s="27"/>
      <c r="AN19" s="34"/>
      <c r="AO19" s="33">
        <f t="shared" si="13"/>
        <v>0</v>
      </c>
      <c r="AP19" s="27"/>
      <c r="AQ19" s="34"/>
      <c r="AR19" s="33">
        <f t="shared" si="14"/>
        <v>0</v>
      </c>
      <c r="AS19" s="33">
        <f t="shared" si="15"/>
        <v>0</v>
      </c>
      <c r="AT19" s="33">
        <f t="shared" si="16"/>
        <v>24.75</v>
      </c>
      <c r="AU19" s="35">
        <f t="shared" si="17"/>
        <v>0.4385</v>
      </c>
      <c r="AV19" s="8">
        <v>44.08</v>
      </c>
      <c r="AW19" s="9">
        <v>48</v>
      </c>
      <c r="AX19" s="33">
        <f t="shared" si="2"/>
        <v>1188</v>
      </c>
      <c r="AY19" s="33">
        <f t="shared" si="3"/>
        <v>2115.84</v>
      </c>
      <c r="BA19" s="38"/>
      <c r="BB19" s="4"/>
    </row>
  </sheetData>
  <sheetProtection insertRows="0" deleteRows="0" sort="0"/>
  <protectedRanges>
    <protectedRange sqref="A2:J64 M20:AW64 M2:O19 Q2:AW19" name="Range1"/>
    <protectedRange sqref="K2:K69" name="Range1_1"/>
    <protectedRange sqref="L2:L64" name="Range1_2"/>
    <protectedRange sqref="P2:P19" name="Range1_1_1_1_1"/>
  </protectedRange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D2:D19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X2:X19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R2:R19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E2:E19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2026-01-20T03:06:20Z</dcterms:modified>
</cp:coreProperties>
</file>