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468D5F3-2303-4D94-990C-46F646A522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" i="5" l="1"/>
  <c r="AR4" i="5"/>
  <c r="AR5" i="5"/>
  <c r="AR6" i="5"/>
  <c r="AR7" i="5"/>
  <c r="AR8" i="5"/>
  <c r="AR9" i="5"/>
  <c r="AR2" i="5"/>
  <c r="AO3" i="5"/>
  <c r="AO4" i="5"/>
  <c r="AO5" i="5"/>
  <c r="AO6" i="5"/>
  <c r="AO7" i="5"/>
  <c r="AO8" i="5"/>
  <c r="AO9" i="5"/>
  <c r="AO2" i="5"/>
  <c r="AL3" i="5" l="1"/>
  <c r="AS3" i="5" s="1"/>
  <c r="AL4" i="5"/>
  <c r="AS4" i="5" s="1"/>
  <c r="AL5" i="5"/>
  <c r="AS5" i="5" s="1"/>
  <c r="AL6" i="5"/>
  <c r="AS6" i="5" s="1"/>
  <c r="AL7" i="5"/>
  <c r="AS7" i="5" s="1"/>
  <c r="AL8" i="5"/>
  <c r="AS8" i="5" s="1"/>
  <c r="AL9" i="5"/>
  <c r="AS9" i="5" s="1"/>
  <c r="AL2" i="5"/>
  <c r="AS2" i="5" s="1"/>
  <c r="AY9" i="5"/>
  <c r="AD9" i="5"/>
  <c r="AG9" i="5" s="1"/>
  <c r="AJ9" i="5"/>
  <c r="AY8" i="5"/>
  <c r="AD8" i="5"/>
  <c r="AG8" i="5" s="1"/>
  <c r="AJ8" i="5"/>
  <c r="AY7" i="5"/>
  <c r="AD7" i="5"/>
  <c r="AG7" i="5" s="1"/>
  <c r="AJ7" i="5"/>
  <c r="AY6" i="5"/>
  <c r="AD6" i="5"/>
  <c r="AG6" i="5" s="1"/>
  <c r="AJ6" i="5"/>
  <c r="AY5" i="5"/>
  <c r="AD5" i="5"/>
  <c r="AG5" i="5" s="1"/>
  <c r="AJ5" i="5"/>
  <c r="AY4" i="5"/>
  <c r="AD4" i="5"/>
  <c r="AG4" i="5" s="1"/>
  <c r="AJ4" i="5"/>
  <c r="AY3" i="5"/>
  <c r="AD3" i="5"/>
  <c r="AG3" i="5" s="1"/>
  <c r="AJ3" i="5"/>
  <c r="AY2" i="5"/>
  <c r="AD2" i="5"/>
  <c r="AG2" i="5" s="1"/>
  <c r="AJ2" i="5"/>
  <c r="AT5" i="5" l="1"/>
  <c r="AX5" i="5" s="1"/>
  <c r="AT7" i="5"/>
  <c r="AX7" i="5" s="1"/>
  <c r="AU7" i="5" l="1"/>
  <c r="AU5" i="5"/>
  <c r="AT4" i="5"/>
  <c r="AX4" i="5" s="1"/>
  <c r="AT6" i="5"/>
  <c r="AX6" i="5" s="1"/>
  <c r="AT8" i="5"/>
  <c r="AU8" i="5" s="1"/>
  <c r="AT3" i="5"/>
  <c r="AX3" i="5" s="1"/>
  <c r="AT9" i="5"/>
  <c r="AX9" i="5" s="1"/>
  <c r="AU6" i="5" l="1"/>
  <c r="AU3" i="5"/>
  <c r="AU4" i="5"/>
  <c r="AX8" i="5"/>
  <c r="AU9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<sst xmlns="http://schemas.openxmlformats.org/spreadsheetml/2006/main" count="139" uniqueCount="77">
  <si>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</si>
  <si>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</si>
  <si>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</si>
  <si>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</si>
  <si>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</si>
  <si>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</si>
  <si>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</si>
  <si>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</si>
  <si>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</si>
  <si>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</si>
  <si>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</si>
  <si>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</si>
  <si>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</si>
  <si>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</si>
  <si>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</si>
  <si>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</si>
  <si>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</si>
  <si>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</si>
  <si>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</si>
  <si>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</si>
  <si>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</si>
  <si>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</si>
  <si>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</si>
  <si>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</si>
  <si>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</si>
  <si>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</si>
  <si>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</si>
  <si>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</si>
  <si>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</si>
  <si>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</si>
  <si>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</si>
  <si>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</si>
  <si>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</si>
  <si>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</si>
  <si>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</si>
  <si>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</si>
  <si>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</si>
  <si>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</si>
  <si>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</si>
  <si>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</si>
  <si>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</si>
  <si>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</si>
  <si>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</si>
  <si>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</si>
  <si>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</si>
  <si>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</si>
  <si>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</si>
  <si>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</si>
  <si>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</si>
  <si>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</si>
  <si>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</si>
  <si>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</si>
  <si>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</si>
  <si>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</si>
  <si>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</si>
  <si>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Duvet Set</t>
    <phoneticPr fontId="68" type="noConversion"/>
  </si>
  <si>
    <t>100% polyester</t>
    <phoneticPr fontId="68" type="noConversion"/>
  </si>
  <si>
    <t>Comforter Set</t>
    <phoneticPr fontId="68" type="noConversion"/>
  </si>
  <si>
    <t>Caitlin</t>
    <phoneticPr fontId="68" type="noConversion"/>
  </si>
  <si>
    <t>8 pc Deluxe Duvet Set</t>
    <phoneticPr fontId="68" type="noConversion"/>
  </si>
  <si>
    <t>8 pc Deluxe Comforter Set</t>
    <phoneticPr fontId="68" type="noConversion"/>
  </si>
  <si>
    <r>
      <t>Comforter/pillowcase : 
100% poly microfiber 75gsm print front and back. 200gsm polyester filling for comforter. Fitted sheet/continental pillwocase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100% polyester mcirofiber 75gsm solid. Unlined curtain, 100% polyester microfiber 75gsm printed.</t>
    </r>
    <phoneticPr fontId="68" type="noConversion"/>
  </si>
  <si>
    <r>
      <t>Duvet Cover/pillowcase : 100% poly microfiber 75gsm  print front and back. Button opening. Fitted sheet/continental pillwocase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100% polyester mcirofiber 75gsm solid. Unlined curtain, 100% polyester microfiber 75gsm printed.</t>
    </r>
    <phoneticPr fontId="68" type="noConversion"/>
  </si>
  <si>
    <t>Multi Pink</t>
    <phoneticPr fontId="68" type="noConversion"/>
  </si>
  <si>
    <t>Three quarter：
150 x 200cm(1), 45x70cm(2),137*190*30cm,65x65cm(2),140x220cm(2)</t>
  </si>
  <si>
    <t>Double: 
200 x 200cm(1), 45x70cm(2),152x190x30cm,65x65cm(2),140x220cm(2)</t>
  </si>
  <si>
    <t>Queen: 
230 x 200cm(1), 45x70cm(2),152x190x30cm,65x65cm(2),140x220cm(2)</t>
  </si>
  <si>
    <t xml:space="preserve">King：
230 x 220cm(1), 45x70cm(2),182x190x30cm,65x65cm(2),140x220cm(2)
</t>
  </si>
  <si>
    <t xml:space="preserve">Three quarter：
150 x 200cm(1), 45x70cm(2),137*190*30cm,65x65cm(2),140x220cm(2)
</t>
  </si>
  <si>
    <t>HOCH12-4319</t>
    <phoneticPr fontId="70" type="noConversion"/>
  </si>
  <si>
    <t>HOCH12-4320</t>
  </si>
  <si>
    <t>HOCH12-4321</t>
  </si>
  <si>
    <t>HOCH12-4322</t>
  </si>
  <si>
    <t>HOCH10-4323</t>
    <phoneticPr fontId="68" type="noConversion"/>
  </si>
  <si>
    <t>HOCH10-4324</t>
  </si>
  <si>
    <t>HOCH10-4325</t>
  </si>
  <si>
    <t>HOCH10-4326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</si>
</sst>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2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80" fontId="2" fillId="4" borderId="1" xfId="4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0" fillId="0" borderId="1" xfId="0" applyBorder="1" applyAlignment="1"/>
    <xf numFmtId="0" fontId="0" fillId="0" borderId="0" xfId="0" applyAlignment="1"/>
    <xf numFmtId="0" fontId="3" fillId="0" borderId="1" xfId="4" applyBorder="1" applyAlignment="1"/>
    <xf numFmtId="0" fontId="2" fillId="5" borderId="1" xfId="4" applyFont="1" applyFill="1" applyBorder="1" applyAlignment="1">
      <alignment horizontal="center"/>
    </xf>
    <xf numFmtId="0" fontId="3" fillId="0" borderId="0" xfId="4" applyAlignment="1"/>
    <xf numFmtId="0" fontId="3" fillId="5" borderId="1" xfId="4" applyFill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9"/>
  <sheetViews>
    <sheetView tabSelected="1" topLeftCell="W4" workbookViewId="0">
      <selection activeCell="L7" sqref="L7"/>
    </sheetView>
  </sheetViews>
  <sheetFormatPr defaultColWidth="9.140625" defaultRowHeight="15"/>
  <cols>
    <col min="1" max="1" width="6.57031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5703125" style="2" customWidth="1"/>
    <col min="6" max="6" width="11.28515625" style="2" customWidth="1"/>
    <col min="7" max="7" width="7.5703125" style="2" customWidth="1"/>
    <col min="8" max="9" width="7.42578125" style="2" customWidth="1"/>
    <col min="10" max="10" width="8.5703125" style="52" customWidth="1"/>
    <col min="11" max="11" width="8.42578125" style="2" customWidth="1"/>
    <col min="12" max="12" width="7" style="49" customWidth="1"/>
    <col min="13" max="15" width="6.140625" style="2" customWidth="1"/>
    <col min="16" max="16" width="6.85546875" style="2" customWidth="1"/>
    <col min="17" max="17" width="5.5703125" style="2" customWidth="1"/>
    <col min="18" max="18" width="9.28515625" style="2" customWidth="1"/>
    <col min="19" max="19" width="9.7109375" style="3" customWidth="1"/>
    <col min="20" max="20" width="8" style="39" customWidth="1"/>
    <col min="21" max="21" width="12" style="5" customWidth="1"/>
    <col min="22" max="22" width="8.5703125" style="5" customWidth="1"/>
    <col min="23" max="23" width="8" style="5" customWidth="1"/>
    <col min="24" max="24" width="9.28515625" style="2" customWidth="1"/>
    <col min="25" max="25" width="8.140625" style="39" customWidth="1"/>
    <col min="26" max="26" width="8.7109375" style="39" customWidth="1"/>
    <col min="27" max="27" width="7.140625" style="39" customWidth="1"/>
    <col min="28" max="28" width="9" style="4" customWidth="1"/>
    <col min="29" max="29" width="6.28515625" style="6" customWidth="1"/>
    <col min="30" max="30" width="10" style="42" customWidth="1"/>
    <col min="31" max="31" width="9.85546875" style="6" customWidth="1"/>
    <col min="32" max="32" width="7.85546875" style="2" customWidth="1"/>
    <col min="33" max="33" width="9" style="5" customWidth="1"/>
    <col min="34" max="34" width="7.85546875" style="2" customWidth="1"/>
    <col min="35" max="35" width="8.42578125" style="7" customWidth="1"/>
    <col min="36" max="36" width="9" style="5" customWidth="1"/>
    <col min="37" max="37" width="8" style="7" customWidth="1"/>
    <col min="38" max="38" width="6" style="5" customWidth="1"/>
    <col min="39" max="39" width="9.5703125" style="2" customWidth="1"/>
    <col min="40" max="40" width="9.5703125" style="7" customWidth="1"/>
    <col min="41" max="41" width="10" style="5" customWidth="1"/>
    <col min="42" max="42" width="9.5703125" style="2" customWidth="1"/>
    <col min="43" max="43" width="9.5703125" style="7" customWidth="1"/>
    <col min="44" max="44" width="10" style="5" customWidth="1"/>
    <col min="45" max="45" width="9.5703125" style="5" customWidth="1"/>
    <col min="46" max="46" width="11.85546875" style="5" customWidth="1"/>
    <col min="47" max="47" width="7" style="7" customWidth="1"/>
    <col min="48" max="48" width="7.85546875" style="5" customWidth="1"/>
    <col min="49" max="49" width="9.5703125" style="5" customWidth="1"/>
    <col min="50" max="50" width="9.140625" style="2" customWidth="1"/>
    <col min="51" max="52" width="9.140625" style="2"/>
    <col min="53" max="54" width="9.140625" style="5"/>
    <col min="55" max="16384" width="9.140625" style="2"/>
  </cols>
  <sheetData>
    <row r="1" spans="1:54" ht="68.099999999999994" customHeight="1">
      <c r="A1" s="10" t="s">
        <v>5</v>
      </c>
      <c r="B1" s="10" t="s">
        <v>6</v>
      </c>
      <c r="C1" s="37" t="s">
        <v>7</v>
      </c>
      <c r="D1" s="38" t="s">
        <v>0</v>
      </c>
      <c r="E1" s="38" t="s">
        <v>2</v>
      </c>
      <c r="F1" s="12" t="s">
        <v>44</v>
      </c>
      <c r="G1" s="37" t="s">
        <v>8</v>
      </c>
      <c r="H1" s="11" t="s">
        <v>9</v>
      </c>
      <c r="I1" s="11" t="s">
        <v>46</v>
      </c>
      <c r="J1" s="51" t="s">
        <v>10</v>
      </c>
      <c r="K1" s="11" t="s">
        <v>50</v>
      </c>
      <c r="L1" s="46" t="s">
        <v>54</v>
      </c>
      <c r="M1" s="11" t="s">
        <v>11</v>
      </c>
      <c r="N1" s="37" t="s">
        <v>49</v>
      </c>
      <c r="O1" s="37" t="s">
        <v>12</v>
      </c>
      <c r="P1" s="37" t="s">
        <v>13</v>
      </c>
      <c r="Q1" s="37" t="s">
        <v>14</v>
      </c>
      <c r="R1" s="11" t="s">
        <v>47</v>
      </c>
      <c r="S1" s="13" t="s">
        <v>15</v>
      </c>
      <c r="T1" s="45" t="s">
        <v>16</v>
      </c>
      <c r="U1" s="14" t="s">
        <v>17</v>
      </c>
      <c r="V1" s="15" t="s">
        <v>18</v>
      </c>
      <c r="W1" s="16" t="s">
        <v>19</v>
      </c>
      <c r="X1" s="17" t="s">
        <v>1</v>
      </c>
      <c r="Y1" s="40" t="s">
        <v>20</v>
      </c>
      <c r="Z1" s="40" t="s">
        <v>21</v>
      </c>
      <c r="AA1" s="40" t="s">
        <v>22</v>
      </c>
      <c r="AB1" s="18" t="s">
        <v>23</v>
      </c>
      <c r="AC1" s="19" t="s">
        <v>24</v>
      </c>
      <c r="AD1" s="43" t="s">
        <v>25</v>
      </c>
      <c r="AE1" s="20" t="s">
        <v>26</v>
      </c>
      <c r="AF1" s="10" t="s">
        <v>27</v>
      </c>
      <c r="AG1" s="21" t="s">
        <v>28</v>
      </c>
      <c r="AH1" s="10" t="s">
        <v>29</v>
      </c>
      <c r="AI1" s="22" t="s">
        <v>30</v>
      </c>
      <c r="AJ1" s="23" t="s">
        <v>31</v>
      </c>
      <c r="AK1" s="22" t="s">
        <v>32</v>
      </c>
      <c r="AL1" s="21" t="s">
        <v>33</v>
      </c>
      <c r="AM1" s="17" t="s">
        <v>34</v>
      </c>
      <c r="AN1" s="22" t="s">
        <v>35</v>
      </c>
      <c r="AO1" s="21" t="s">
        <v>36</v>
      </c>
      <c r="AP1" s="17" t="s">
        <v>51</v>
      </c>
      <c r="AQ1" s="22" t="s">
        <v>52</v>
      </c>
      <c r="AR1" s="21" t="s">
        <v>53</v>
      </c>
      <c r="AS1" s="21" t="s">
        <v>37</v>
      </c>
      <c r="AT1" s="24" t="s">
        <v>38</v>
      </c>
      <c r="AU1" s="24" t="s">
        <v>39</v>
      </c>
      <c r="AV1" s="25" t="s">
        <v>40</v>
      </c>
      <c r="AW1" s="10" t="s">
        <v>41</v>
      </c>
      <c r="AX1" s="26" t="s">
        <v>42</v>
      </c>
      <c r="AY1" s="26" t="s">
        <v>43</v>
      </c>
      <c r="BA1" s="2"/>
      <c r="BB1" s="2"/>
    </row>
    <row r="2" spans="1:54" ht="60">
      <c r="A2" s="27">
        <v>1</v>
      </c>
      <c r="B2" s="28"/>
      <c r="C2" s="28"/>
      <c r="D2" s="28"/>
      <c r="E2" s="28"/>
      <c r="F2" s="28" t="s">
        <v>4</v>
      </c>
      <c r="G2" s="28" t="s">
        <v>58</v>
      </c>
      <c r="H2" s="28" t="s">
        <v>59</v>
      </c>
      <c r="I2" s="28" t="s">
        <v>55</v>
      </c>
      <c r="J2" s="50" t="s">
        <v>62</v>
      </c>
      <c r="K2" s="28" t="s">
        <v>56</v>
      </c>
      <c r="L2" s="47" t="s">
        <v>64</v>
      </c>
      <c r="M2" s="28" t="s">
        <v>63</v>
      </c>
      <c r="N2" s="28"/>
      <c r="O2" s="28"/>
      <c r="P2" s="53" t="s">
        <v>69</v>
      </c>
      <c r="Q2" s="28"/>
      <c r="R2" s="28" t="s">
        <v>45</v>
      </c>
      <c r="S2" s="29">
        <v>88.7</v>
      </c>
      <c r="T2" s="41">
        <v>8</v>
      </c>
      <c r="U2" s="31">
        <v>11.09</v>
      </c>
      <c r="V2" s="32">
        <v>11.09</v>
      </c>
      <c r="W2" s="8"/>
      <c r="X2" s="28" t="s">
        <v>3</v>
      </c>
      <c r="Y2" s="41"/>
      <c r="Z2" s="41"/>
      <c r="AA2" s="41"/>
      <c r="AB2" s="30">
        <v>2</v>
      </c>
      <c r="AC2" s="9">
        <v>6</v>
      </c>
      <c r="AD2" s="44" t="str">
        <f>IF(Y2="","",Y2*Z2*AA2/1000000)</f>
        <v/>
      </c>
      <c r="AE2" s="33"/>
      <c r="AF2" s="28">
        <v>3500</v>
      </c>
      <c r="AG2" s="34" t="str">
        <f>IF(ISERROR(AF2/AE2),"",AF2/AE2)</f>
        <v/>
      </c>
      <c r="AH2" s="28"/>
      <c r="AI2" s="35">
        <v>0.05</v>
      </c>
      <c r="AJ2" s="34">
        <f>IF(ISERROR(V2*AI2),"",V2*AI2)</f>
        <v>0.55000000000000004</v>
      </c>
      <c r="AK2" s="35">
        <v>0</v>
      </c>
      <c r="AL2" s="34">
        <f t="shared" ref="AL2:AL9" si="0">IF(ISERROR(AV2*AK2),"",AV2*AK2)</f>
        <v>0</v>
      </c>
      <c r="AM2" s="28"/>
      <c r="AN2" s="35"/>
      <c r="AO2" s="34">
        <f>IF(ISERROR(AV2*AN2),"",AV2*AN2)</f>
        <v>0</v>
      </c>
      <c r="AP2" s="28"/>
      <c r="AQ2" s="35"/>
      <c r="AR2" s="34">
        <f>IF(ISERROR(AV2*AQ2),"",AV2*AQ2)</f>
        <v>0</v>
      </c>
      <c r="AS2" s="34">
        <f>IF(ISERROR(AL2+AO2+AR2),"",AL2+AO2+AR2)</f>
        <v>0</v>
      </c>
      <c r="AT2" s="34">
        <f t="shared" ref="AT2:AT9" si="1">IF(ISERROR(V2+AS2),"",V2+AS2)</f>
        <v>11.09</v>
      </c>
      <c r="AU2" s="36">
        <f>IF(ISERROR((AV2-AT2)/AV2),"",(AV2-AT2)/AV2)</f>
        <v>9.98E-2</v>
      </c>
      <c r="AV2" s="8">
        <v>12.32</v>
      </c>
      <c r="AW2" s="9">
        <v>48</v>
      </c>
      <c r="AX2" s="34">
        <f t="shared" ref="AX2:AX9" si="2">IF(ISERROR(AT2*AW2),"",AT2*AW2)</f>
        <v>532.32000000000005</v>
      </c>
      <c r="AY2" s="34">
        <f t="shared" ref="AY2:AY9" si="3">IF(ISERROR(AV2*AW2),"",AV2*AW2)</f>
        <v>591.36</v>
      </c>
      <c r="BA2" s="39"/>
      <c r="BB2" s="2"/>
    </row>
    <row r="3" spans="1:54" ht="60">
      <c r="A3" s="27">
        <v>2</v>
      </c>
      <c r="B3" s="28"/>
      <c r="C3" s="28"/>
      <c r="D3" s="28"/>
      <c r="E3" s="28"/>
      <c r="F3" s="28" t="s">
        <v>4</v>
      </c>
      <c r="G3" s="28" t="s">
        <v>58</v>
      </c>
      <c r="H3" s="28" t="s">
        <v>59</v>
      </c>
      <c r="I3" s="28" t="s">
        <v>55</v>
      </c>
      <c r="J3" s="50" t="s">
        <v>62</v>
      </c>
      <c r="K3" s="28" t="s">
        <v>56</v>
      </c>
      <c r="L3" s="48" t="s">
        <v>65</v>
      </c>
      <c r="M3" s="28" t="s">
        <v>63</v>
      </c>
      <c r="N3" s="28"/>
      <c r="O3" s="28"/>
      <c r="P3" s="53" t="s">
        <v>70</v>
      </c>
      <c r="Q3" s="28"/>
      <c r="R3" s="28" t="s">
        <v>45</v>
      </c>
      <c r="S3" s="29">
        <v>94.2</v>
      </c>
      <c r="T3" s="41">
        <v>8</v>
      </c>
      <c r="U3" s="31">
        <v>11.78</v>
      </c>
      <c r="V3" s="32">
        <v>11.78</v>
      </c>
      <c r="W3" s="8"/>
      <c r="X3" s="28" t="s">
        <v>3</v>
      </c>
      <c r="Y3" s="41"/>
      <c r="Z3" s="41"/>
      <c r="AA3" s="41"/>
      <c r="AB3" s="30">
        <v>2</v>
      </c>
      <c r="AC3" s="9">
        <v>6</v>
      </c>
      <c r="AD3" s="44" t="str">
        <f t="shared" ref="AD3:AD9" si="4">IF(Y3="","",Y3*Z3*AA3/1000000)</f>
        <v/>
      </c>
      <c r="AE3" s="33"/>
      <c r="AF3" s="28">
        <v>3500</v>
      </c>
      <c r="AG3" s="34" t="str">
        <f t="shared" ref="AG3:AG9" si="5">IF(ISERROR(AF3/AE3),"",AF3/AE3)</f>
        <v/>
      </c>
      <c r="AH3" s="28"/>
      <c r="AI3" s="35">
        <v>0.05</v>
      </c>
      <c r="AJ3" s="34">
        <f>IF(ISERROR(V3*AI3),"",V3*AI3)</f>
        <v>0.59</v>
      </c>
      <c r="AK3" s="35">
        <v>0</v>
      </c>
      <c r="AL3" s="34">
        <f t="shared" si="0"/>
        <v>0</v>
      </c>
      <c r="AM3" s="28"/>
      <c r="AN3" s="35"/>
      <c r="AO3" s="34">
        <f t="shared" ref="AO3:AO9" si="6">IF(ISERROR(AV3*AN3),"",AV3*AN3)</f>
        <v>0</v>
      </c>
      <c r="AP3" s="28"/>
      <c r="AQ3" s="35"/>
      <c r="AR3" s="34">
        <f t="shared" ref="AR3:AR9" si="7">IF(ISERROR(AV3*AQ3),"",AV3*AQ3)</f>
        <v>0</v>
      </c>
      <c r="AS3" s="34">
        <f t="shared" ref="AS3:AS9" si="8">IF(ISERROR(AL3+AO3+AR3),"",AL3+AO3+AR3)</f>
        <v>0</v>
      </c>
      <c r="AT3" s="34">
        <f t="shared" si="1"/>
        <v>11.78</v>
      </c>
      <c r="AU3" s="36">
        <f t="shared" ref="AU3:AU9" si="9">IF(ISERROR((AV3-AT3)/AV3),"",(AV3-AT3)/AV3)</f>
        <v>9.9400000000000002E-2</v>
      </c>
      <c r="AV3" s="8">
        <v>13.08</v>
      </c>
      <c r="AW3" s="9">
        <v>162</v>
      </c>
      <c r="AX3" s="34">
        <f t="shared" si="2"/>
        <v>1908.36</v>
      </c>
      <c r="AY3" s="34">
        <f t="shared" si="3"/>
        <v>2118.96</v>
      </c>
      <c r="BA3" s="39"/>
      <c r="BB3" s="2"/>
    </row>
    <row r="4" spans="1:54" ht="60">
      <c r="A4" s="27">
        <v>3</v>
      </c>
      <c r="B4" s="28"/>
      <c r="C4" s="28"/>
      <c r="D4" s="28"/>
      <c r="E4" s="28"/>
      <c r="F4" s="28" t="s">
        <v>4</v>
      </c>
      <c r="G4" s="28" t="s">
        <v>58</v>
      </c>
      <c r="H4" s="28" t="s">
        <v>59</v>
      </c>
      <c r="I4" s="50" t="s">
        <v>55</v>
      </c>
      <c r="J4" s="50" t="s">
        <v>62</v>
      </c>
      <c r="K4" s="28" t="s">
        <v>56</v>
      </c>
      <c r="L4" s="48" t="s">
        <v>66</v>
      </c>
      <c r="M4" s="28" t="s">
        <v>63</v>
      </c>
      <c r="N4" s="28"/>
      <c r="O4" s="28"/>
      <c r="P4" s="53" t="s">
        <v>71</v>
      </c>
      <c r="Q4" s="28"/>
      <c r="R4" s="28" t="s">
        <v>45</v>
      </c>
      <c r="S4" s="29">
        <v>99.6</v>
      </c>
      <c r="T4" s="41">
        <v>8</v>
      </c>
      <c r="U4" s="31">
        <v>12.45</v>
      </c>
      <c r="V4" s="32">
        <v>12.45</v>
      </c>
      <c r="W4" s="8"/>
      <c r="X4" s="28" t="s">
        <v>3</v>
      </c>
      <c r="Y4" s="41"/>
      <c r="Z4" s="41"/>
      <c r="AA4" s="41"/>
      <c r="AB4" s="30">
        <v>2</v>
      </c>
      <c r="AC4" s="9">
        <v>6</v>
      </c>
      <c r="AD4" s="44" t="str">
        <f t="shared" si="4"/>
        <v/>
      </c>
      <c r="AE4" s="33"/>
      <c r="AF4" s="28"/>
      <c r="AG4" s="34" t="str">
        <f t="shared" si="5"/>
        <v/>
      </c>
      <c r="AH4" s="28"/>
      <c r="AI4" s="35">
        <v>0.05</v>
      </c>
      <c r="AJ4" s="34">
        <f t="shared" ref="AJ4:AJ9" si="10">IF(ISERROR(V4*AI4),"",V4*AI4)</f>
        <v>0.62</v>
      </c>
      <c r="AK4" s="35">
        <v>0</v>
      </c>
      <c r="AL4" s="34">
        <f t="shared" si="0"/>
        <v>0</v>
      </c>
      <c r="AM4" s="28"/>
      <c r="AN4" s="35"/>
      <c r="AO4" s="34">
        <f t="shared" si="6"/>
        <v>0</v>
      </c>
      <c r="AP4" s="28"/>
      <c r="AQ4" s="35"/>
      <c r="AR4" s="34">
        <f t="shared" si="7"/>
        <v>0</v>
      </c>
      <c r="AS4" s="34">
        <f t="shared" si="8"/>
        <v>0</v>
      </c>
      <c r="AT4" s="34">
        <f t="shared" si="1"/>
        <v>12.45</v>
      </c>
      <c r="AU4" s="36">
        <f t="shared" si="9"/>
        <v>9.98E-2</v>
      </c>
      <c r="AV4" s="8">
        <v>13.83</v>
      </c>
      <c r="AW4" s="9">
        <v>96</v>
      </c>
      <c r="AX4" s="34">
        <f t="shared" si="2"/>
        <v>1195.2</v>
      </c>
      <c r="AY4" s="34">
        <f t="shared" si="3"/>
        <v>1327.68</v>
      </c>
      <c r="BA4" s="39"/>
      <c r="BB4" s="2"/>
    </row>
    <row r="5" spans="1:54" ht="60">
      <c r="A5" s="27">
        <v>4</v>
      </c>
      <c r="B5" s="28"/>
      <c r="C5" s="28"/>
      <c r="D5" s="28"/>
      <c r="E5" s="28"/>
      <c r="F5" s="28" t="s">
        <v>4</v>
      </c>
      <c r="G5" s="28" t="s">
        <v>58</v>
      </c>
      <c r="H5" s="28" t="s">
        <v>59</v>
      </c>
      <c r="I5" s="28" t="s">
        <v>55</v>
      </c>
      <c r="J5" s="50" t="s">
        <v>62</v>
      </c>
      <c r="K5" s="28" t="s">
        <v>56</v>
      </c>
      <c r="L5" s="48" t="s">
        <v>67</v>
      </c>
      <c r="M5" s="28" t="s">
        <v>63</v>
      </c>
      <c r="N5" s="28"/>
      <c r="O5" s="28"/>
      <c r="P5" s="53" t="s">
        <v>72</v>
      </c>
      <c r="Q5" s="28"/>
      <c r="R5" s="28" t="s">
        <v>45</v>
      </c>
      <c r="S5" s="29">
        <v>105.5</v>
      </c>
      <c r="T5" s="41">
        <v>8</v>
      </c>
      <c r="U5" s="31">
        <v>13.19</v>
      </c>
      <c r="V5" s="32">
        <v>13.19</v>
      </c>
      <c r="W5" s="8"/>
      <c r="X5" s="28" t="s">
        <v>3</v>
      </c>
      <c r="Y5" s="41"/>
      <c r="Z5" s="41"/>
      <c r="AA5" s="41"/>
      <c r="AB5" s="30">
        <v>2</v>
      </c>
      <c r="AC5" s="9">
        <v>2</v>
      </c>
      <c r="AD5" s="44" t="str">
        <f t="shared" si="4"/>
        <v/>
      </c>
      <c r="AE5" s="33"/>
      <c r="AF5" s="28"/>
      <c r="AG5" s="34" t="str">
        <f t="shared" si="5"/>
        <v/>
      </c>
      <c r="AH5" s="28"/>
      <c r="AI5" s="35">
        <v>0.05</v>
      </c>
      <c r="AJ5" s="34">
        <f t="shared" si="10"/>
        <v>0.66</v>
      </c>
      <c r="AK5" s="35">
        <v>0</v>
      </c>
      <c r="AL5" s="34">
        <f t="shared" si="0"/>
        <v>0</v>
      </c>
      <c r="AM5" s="28"/>
      <c r="AN5" s="35"/>
      <c r="AO5" s="34">
        <f t="shared" si="6"/>
        <v>0</v>
      </c>
      <c r="AP5" s="28"/>
      <c r="AQ5" s="35"/>
      <c r="AR5" s="34">
        <f t="shared" si="7"/>
        <v>0</v>
      </c>
      <c r="AS5" s="34">
        <f t="shared" si="8"/>
        <v>0</v>
      </c>
      <c r="AT5" s="34">
        <f t="shared" si="1"/>
        <v>13.19</v>
      </c>
      <c r="AU5" s="36">
        <f t="shared" si="9"/>
        <v>9.9699999999999997E-2</v>
      </c>
      <c r="AV5" s="8">
        <v>14.65</v>
      </c>
      <c r="AW5" s="9">
        <v>30</v>
      </c>
      <c r="AX5" s="34">
        <f t="shared" si="2"/>
        <v>395.7</v>
      </c>
      <c r="AY5" s="34">
        <f t="shared" si="3"/>
        <v>439.5</v>
      </c>
      <c r="BA5" s="39"/>
      <c r="BB5" s="2"/>
    </row>
    <row r="6" spans="1:54" ht="60">
      <c r="A6" s="27">
        <v>7</v>
      </c>
      <c r="B6" s="28"/>
      <c r="C6" s="28"/>
      <c r="D6" s="28"/>
      <c r="E6" s="28"/>
      <c r="F6" s="28" t="s">
        <v>48</v>
      </c>
      <c r="G6" s="28" t="s">
        <v>58</v>
      </c>
      <c r="H6" s="28" t="s">
        <v>60</v>
      </c>
      <c r="I6" s="28" t="s">
        <v>57</v>
      </c>
      <c r="J6" s="50" t="s">
        <v>61</v>
      </c>
      <c r="K6" s="28" t="s">
        <v>56</v>
      </c>
      <c r="L6" s="47" t="s">
        <v>68</v>
      </c>
      <c r="M6" s="28" t="s">
        <v>63</v>
      </c>
      <c r="N6" s="28"/>
      <c r="O6" s="28"/>
      <c r="P6" s="53" t="s">
        <v>73</v>
      </c>
      <c r="Q6" s="28"/>
      <c r="R6" s="28" t="s">
        <v>45</v>
      </c>
      <c r="S6" s="29">
        <v>107.2</v>
      </c>
      <c r="T6" s="41">
        <v>8</v>
      </c>
      <c r="U6" s="31">
        <v>13.4</v>
      </c>
      <c r="V6" s="32">
        <v>13.4</v>
      </c>
      <c r="W6" s="8"/>
      <c r="X6" s="28" t="s">
        <v>3</v>
      </c>
      <c r="Y6" s="41"/>
      <c r="Z6" s="41"/>
      <c r="AA6" s="41"/>
      <c r="AB6" s="30">
        <v>2</v>
      </c>
      <c r="AC6" s="9">
        <v>2</v>
      </c>
      <c r="AD6" s="44" t="str">
        <f t="shared" si="4"/>
        <v/>
      </c>
      <c r="AE6" s="33"/>
      <c r="AF6" s="28"/>
      <c r="AG6" s="34" t="str">
        <f t="shared" si="5"/>
        <v/>
      </c>
      <c r="AH6" s="28"/>
      <c r="AI6" s="35">
        <v>0.05</v>
      </c>
      <c r="AJ6" s="34">
        <f t="shared" si="10"/>
        <v>0.67</v>
      </c>
      <c r="AK6" s="35">
        <v>0</v>
      </c>
      <c r="AL6" s="34">
        <f t="shared" si="0"/>
        <v>0</v>
      </c>
      <c r="AM6" s="28"/>
      <c r="AN6" s="35"/>
      <c r="AO6" s="34">
        <f t="shared" si="6"/>
        <v>0</v>
      </c>
      <c r="AP6" s="28"/>
      <c r="AQ6" s="35"/>
      <c r="AR6" s="34">
        <f t="shared" si="7"/>
        <v>0</v>
      </c>
      <c r="AS6" s="34">
        <f t="shared" si="8"/>
        <v>0</v>
      </c>
      <c r="AT6" s="34">
        <f t="shared" si="1"/>
        <v>13.4</v>
      </c>
      <c r="AU6" s="36">
        <f t="shared" si="9"/>
        <v>0.10009999999999999</v>
      </c>
      <c r="AV6" s="8">
        <v>14.89</v>
      </c>
      <c r="AW6" s="9">
        <v>30</v>
      </c>
      <c r="AX6" s="34">
        <f t="shared" si="2"/>
        <v>402</v>
      </c>
      <c r="AY6" s="34">
        <f t="shared" si="3"/>
        <v>446.7</v>
      </c>
      <c r="BA6" s="39"/>
      <c r="BB6" s="2"/>
    </row>
    <row r="7" spans="1:54" ht="60">
      <c r="A7" s="27">
        <v>8</v>
      </c>
      <c r="B7" s="28"/>
      <c r="C7" s="28"/>
      <c r="D7" s="28"/>
      <c r="E7" s="28"/>
      <c r="F7" s="28" t="s">
        <v>48</v>
      </c>
      <c r="G7" s="28" t="s">
        <v>58</v>
      </c>
      <c r="H7" s="28" t="s">
        <v>60</v>
      </c>
      <c r="I7" s="28" t="s">
        <v>57</v>
      </c>
      <c r="J7" s="50" t="s">
        <v>61</v>
      </c>
      <c r="K7" s="28" t="s">
        <v>56</v>
      </c>
      <c r="L7" s="48" t="s">
        <v>65</v>
      </c>
      <c r="M7" s="28" t="s">
        <v>63</v>
      </c>
      <c r="N7" s="28"/>
      <c r="O7" s="28"/>
      <c r="P7" s="53" t="s">
        <v>74</v>
      </c>
      <c r="Q7" s="28"/>
      <c r="R7" s="28" t="s">
        <v>45</v>
      </c>
      <c r="S7" s="29">
        <v>113</v>
      </c>
      <c r="T7" s="41">
        <v>8</v>
      </c>
      <c r="U7" s="31">
        <v>14.13</v>
      </c>
      <c r="V7" s="32">
        <v>14.13</v>
      </c>
      <c r="W7" s="8"/>
      <c r="X7" s="28" t="s">
        <v>3</v>
      </c>
      <c r="Y7" s="41"/>
      <c r="Z7" s="41"/>
      <c r="AA7" s="41"/>
      <c r="AB7" s="30">
        <v>2</v>
      </c>
      <c r="AC7" s="9">
        <v>2</v>
      </c>
      <c r="AD7" s="44" t="str">
        <f t="shared" si="4"/>
        <v/>
      </c>
      <c r="AE7" s="33"/>
      <c r="AF7" s="28"/>
      <c r="AG7" s="34" t="str">
        <f t="shared" si="5"/>
        <v/>
      </c>
      <c r="AH7" s="28"/>
      <c r="AI7" s="35">
        <v>0.05</v>
      </c>
      <c r="AJ7" s="34">
        <f t="shared" si="10"/>
        <v>0.71</v>
      </c>
      <c r="AK7" s="35">
        <v>0</v>
      </c>
      <c r="AL7" s="34">
        <f t="shared" si="0"/>
        <v>0</v>
      </c>
      <c r="AM7" s="28"/>
      <c r="AN7" s="35"/>
      <c r="AO7" s="34">
        <f t="shared" si="6"/>
        <v>0</v>
      </c>
      <c r="AP7" s="28"/>
      <c r="AQ7" s="35"/>
      <c r="AR7" s="34">
        <f t="shared" si="7"/>
        <v>0</v>
      </c>
      <c r="AS7" s="34">
        <f t="shared" si="8"/>
        <v>0</v>
      </c>
      <c r="AT7" s="34">
        <f t="shared" si="1"/>
        <v>14.13</v>
      </c>
      <c r="AU7" s="36">
        <f t="shared" si="9"/>
        <v>9.9400000000000002E-2</v>
      </c>
      <c r="AV7" s="8">
        <v>15.69</v>
      </c>
      <c r="AW7" s="9">
        <v>154</v>
      </c>
      <c r="AX7" s="34">
        <f t="shared" si="2"/>
        <v>2176.02</v>
      </c>
      <c r="AY7" s="34">
        <f t="shared" si="3"/>
        <v>2416.2600000000002</v>
      </c>
      <c r="BA7" s="39"/>
      <c r="BB7" s="2"/>
    </row>
    <row r="8" spans="1:54" ht="60">
      <c r="A8" s="27">
        <v>9</v>
      </c>
      <c r="B8" s="28"/>
      <c r="C8" s="28"/>
      <c r="D8" s="28"/>
      <c r="E8" s="28"/>
      <c r="F8" s="28" t="s">
        <v>48</v>
      </c>
      <c r="G8" s="28" t="s">
        <v>58</v>
      </c>
      <c r="H8" s="28" t="s">
        <v>60</v>
      </c>
      <c r="I8" s="28" t="s">
        <v>57</v>
      </c>
      <c r="J8" s="50" t="s">
        <v>61</v>
      </c>
      <c r="K8" s="28" t="s">
        <v>56</v>
      </c>
      <c r="L8" s="48" t="s">
        <v>66</v>
      </c>
      <c r="M8" s="28" t="s">
        <v>63</v>
      </c>
      <c r="N8" s="28"/>
      <c r="O8" s="28"/>
      <c r="P8" s="53" t="s">
        <v>75</v>
      </c>
      <c r="Q8" s="28"/>
      <c r="R8" s="28" t="s">
        <v>45</v>
      </c>
      <c r="S8" s="29">
        <v>117.6</v>
      </c>
      <c r="T8" s="41">
        <v>8</v>
      </c>
      <c r="U8" s="31">
        <v>14.7</v>
      </c>
      <c r="V8" s="32">
        <v>14.7</v>
      </c>
      <c r="W8" s="8"/>
      <c r="X8" s="28" t="s">
        <v>3</v>
      </c>
      <c r="Y8" s="41"/>
      <c r="Z8" s="41"/>
      <c r="AA8" s="41"/>
      <c r="AB8" s="30">
        <v>2</v>
      </c>
      <c r="AC8" s="9">
        <v>2</v>
      </c>
      <c r="AD8" s="44" t="str">
        <f t="shared" si="4"/>
        <v/>
      </c>
      <c r="AE8" s="33"/>
      <c r="AF8" s="28"/>
      <c r="AG8" s="34" t="str">
        <f t="shared" si="5"/>
        <v/>
      </c>
      <c r="AH8" s="28"/>
      <c r="AI8" s="35">
        <v>0.05</v>
      </c>
      <c r="AJ8" s="34">
        <f t="shared" si="10"/>
        <v>0.74</v>
      </c>
      <c r="AK8" s="35">
        <v>0</v>
      </c>
      <c r="AL8" s="34">
        <f t="shared" si="0"/>
        <v>0</v>
      </c>
      <c r="AM8" s="28"/>
      <c r="AN8" s="35"/>
      <c r="AO8" s="34">
        <f t="shared" si="6"/>
        <v>0</v>
      </c>
      <c r="AP8" s="28"/>
      <c r="AQ8" s="35"/>
      <c r="AR8" s="34">
        <f t="shared" si="7"/>
        <v>0</v>
      </c>
      <c r="AS8" s="34">
        <f t="shared" si="8"/>
        <v>0</v>
      </c>
      <c r="AT8" s="34">
        <f t="shared" si="1"/>
        <v>14.7</v>
      </c>
      <c r="AU8" s="36">
        <f t="shared" si="9"/>
        <v>0.1004</v>
      </c>
      <c r="AV8" s="8">
        <v>16.34</v>
      </c>
      <c r="AW8" s="9">
        <v>316</v>
      </c>
      <c r="AX8" s="34">
        <f t="shared" si="2"/>
        <v>4645.2</v>
      </c>
      <c r="AY8" s="34">
        <f t="shared" si="3"/>
        <v>5163.4399999999996</v>
      </c>
      <c r="BA8" s="39"/>
      <c r="BB8" s="2"/>
    </row>
    <row r="9" spans="1:54" ht="60">
      <c r="A9" s="27">
        <v>10</v>
      </c>
      <c r="B9" s="28"/>
      <c r="C9" s="28"/>
      <c r="D9" s="28"/>
      <c r="E9" s="28"/>
      <c r="F9" s="28" t="s">
        <v>48</v>
      </c>
      <c r="G9" s="28" t="s">
        <v>58</v>
      </c>
      <c r="H9" s="28" t="s">
        <v>60</v>
      </c>
      <c r="I9" s="28" t="s">
        <v>57</v>
      </c>
      <c r="J9" s="50" t="s">
        <v>61</v>
      </c>
      <c r="K9" s="28" t="s">
        <v>56</v>
      </c>
      <c r="L9" s="48" t="s">
        <v>67</v>
      </c>
      <c r="M9" s="28" t="s">
        <v>63</v>
      </c>
      <c r="N9" s="28"/>
      <c r="O9" s="28"/>
      <c r="P9" s="53" t="s">
        <v>76</v>
      </c>
      <c r="Q9" s="28"/>
      <c r="R9" s="28" t="s">
        <v>45</v>
      </c>
      <c r="S9" s="29">
        <v>127</v>
      </c>
      <c r="T9" s="41">
        <v>8</v>
      </c>
      <c r="U9" s="31">
        <v>15.88</v>
      </c>
      <c r="V9" s="32">
        <v>15.88</v>
      </c>
      <c r="W9" s="8"/>
      <c r="X9" s="28" t="s">
        <v>3</v>
      </c>
      <c r="Y9" s="41"/>
      <c r="Z9" s="41"/>
      <c r="AA9" s="41"/>
      <c r="AB9" s="30">
        <v>2</v>
      </c>
      <c r="AC9" s="9">
        <v>1</v>
      </c>
      <c r="AD9" s="44" t="str">
        <f t="shared" si="4"/>
        <v/>
      </c>
      <c r="AE9" s="33"/>
      <c r="AF9" s="28"/>
      <c r="AG9" s="34" t="str">
        <f t="shared" si="5"/>
        <v/>
      </c>
      <c r="AH9" s="28"/>
      <c r="AI9" s="35">
        <v>0.05</v>
      </c>
      <c r="AJ9" s="34">
        <f t="shared" si="10"/>
        <v>0.79</v>
      </c>
      <c r="AK9" s="35">
        <v>0</v>
      </c>
      <c r="AL9" s="34">
        <f t="shared" si="0"/>
        <v>0</v>
      </c>
      <c r="AM9" s="28"/>
      <c r="AN9" s="35"/>
      <c r="AO9" s="34">
        <f t="shared" si="6"/>
        <v>0</v>
      </c>
      <c r="AP9" s="28"/>
      <c r="AQ9" s="35"/>
      <c r="AR9" s="34">
        <f t="shared" si="7"/>
        <v>0</v>
      </c>
      <c r="AS9" s="34">
        <f t="shared" si="8"/>
        <v>0</v>
      </c>
      <c r="AT9" s="34">
        <f t="shared" si="1"/>
        <v>15.88</v>
      </c>
      <c r="AU9" s="36">
        <f t="shared" si="9"/>
        <v>9.98E-2</v>
      </c>
      <c r="AV9" s="8">
        <v>17.64</v>
      </c>
      <c r="AW9" s="9">
        <v>170</v>
      </c>
      <c r="AX9" s="34">
        <f t="shared" si="2"/>
        <v>2699.6</v>
      </c>
      <c r="AY9" s="34">
        <f t="shared" si="3"/>
        <v>2998.8</v>
      </c>
      <c r="BA9" s="39"/>
      <c r="BB9" s="2"/>
    </row>
  </sheetData>
  <sheetProtection insertRows="0" deleteRows="0" sort="0"/>
  <protectedRanges>
    <protectedRange sqref="A2:J243 M10:AW243 M2:O9 Q2:AW9" name="Range1"/>
    <protectedRange sqref="K2:K248" name="Range1_1"/>
    <protectedRange sqref="L2:L243" name="Range1_2"/>
    <protectedRange sqref="P2:P9" name="Range1_1_1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D2:D9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X2:X9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R2:R9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E2:E9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2025-12-24T04:13:59Z</dcterms:modified>
</cp:coreProperties>
</file>