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D6F03482-E471-4BD7-8A68-DD4F3844C6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" i="5" l="1"/>
  <c r="AO2" i="5"/>
  <c r="AL2" i="5" l="1"/>
  <c r="AS2" i="5" s="1"/>
  <c r="AY2" i="5"/>
  <c r="AD2" i="5"/>
  <c r="AE2" i="5" s="1"/>
  <c r="AJ2" i="5"/>
  <c r="AT2" i="5" l="1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<sst xmlns="http://schemas.openxmlformats.org/spreadsheetml/2006/main" count="63" uniqueCount="63">
  <si>
    <t>Brand</t>
  </si>
  <si>
    <t>Package Type</t>
  </si>
  <si>
    <t>Licensor</t>
  </si>
  <si>
    <t>Normal</t>
  </si>
  <si>
    <t>PILLOWCASE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</si>
  <si>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</si>
  <si>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</si>
  <si>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</si>
  <si>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</si>
  <si>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</si>
  <si>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</si>
  <si>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</si>
  <si>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</si>
  <si>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</si>
  <si>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</si>
  <si>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</si>
  <si>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</si>
  <si>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</si>
  <si>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</si>
  <si>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</si>
  <si>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</si>
  <si>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</si>
  <si>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</si>
  <si>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</si>
  <si>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</si>
  <si>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</si>
  <si>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</si>
  <si>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</si>
  <si>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</si>
  <si>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</si>
  <si>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</si>
  <si>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</si>
  <si>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</si>
  <si>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</si>
  <si>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</si>
  <si>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</si>
  <si>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</si>
  <si>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</si>
  <si>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</si>
  <si>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</si>
  <si>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</si>
  <si>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</si>
  <si>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</si>
  <si>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</si>
  <si>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</si>
  <si>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Pair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</si>
  <si>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</si>
  <si>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</si>
  <si>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</si>
  <si>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</si>
  <si>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</si>
  <si>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</si>
  <si>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</si>
  <si>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</si>
  <si>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 xml:space="preserve">100% recycled polyester 90gsm microfibre </t>
    <phoneticPr fontId="69" type="noConversion"/>
  </si>
  <si>
    <t>90gsm GRS MF</t>
    <phoneticPr fontId="69" type="noConversion"/>
  </si>
  <si>
    <t>Black</t>
    <phoneticPr fontId="69" type="noConversion"/>
  </si>
  <si>
    <t>G14396</t>
    <phoneticPr fontId="69" type="noConversion"/>
  </si>
  <si>
    <t>90gsm MF pillowcases</t>
    <phoneticPr fontId="69" type="noConversion"/>
  </si>
  <si>
    <t>Simply Soft MF S2 Pcases Black</t>
    <phoneticPr fontId="69" type="noConversion"/>
  </si>
  <si>
    <t>SS MF S2PC BLACK</t>
    <phoneticPr fontId="69" type="noConversion"/>
  </si>
  <si>
    <r>
      <t>50x75cm(2</t>
    </r>
    <r>
      <rPr>
        <sz val="11"/>
        <rFont val="宋体"/>
        <family val="2"/>
        <charset val="134"/>
      </rPr>
      <t>）</t>
    </r>
    <phoneticPr fontId="69" type="noConversion"/>
  </si>
  <si>
    <t>NR21-0649</t>
    <phoneticPr fontId="7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</si>
</sst>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2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宋体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8" applyNumberFormat="0" applyAlignment="0" applyProtection="0"/>
    <xf numFmtId="192" fontId="38" fillId="50" borderId="9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8" applyNumberFormat="0" applyAlignment="0" applyProtection="0"/>
    <xf numFmtId="192" fontId="48" fillId="0" borderId="10" applyNumberFormat="0" applyFill="0" applyAlignment="0" applyProtection="0"/>
    <xf numFmtId="192" fontId="49" fillId="51" borderId="0" applyNumberFormat="0" applyBorder="0" applyAlignment="0" applyProtection="0"/>
    <xf numFmtId="192" fontId="34" fillId="52" borderId="12" applyNumberFormat="0" applyFont="0" applyAlignment="0" applyProtection="0"/>
    <xf numFmtId="192" fontId="51" fillId="33" borderId="11" applyNumberFormat="0" applyAlignment="0" applyProtection="0"/>
    <xf numFmtId="192" fontId="52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14" fillId="32" borderId="12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8" fillId="26" borderId="9" applyNumberFormat="0" applyAlignment="0" applyProtection="0"/>
    <xf numFmtId="192" fontId="38" fillId="26" borderId="9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4" applyNumberFormat="0" applyFill="0" applyAlignment="0" applyProtection="0"/>
    <xf numFmtId="192" fontId="44" fillId="0" borderId="4" applyNumberFormat="0" applyFill="0" applyAlignment="0" applyProtection="0"/>
    <xf numFmtId="192" fontId="45" fillId="0" borderId="5" applyNumberFormat="0" applyFill="0" applyAlignment="0" applyProtection="0"/>
    <xf numFmtId="192" fontId="45" fillId="0" borderId="5" applyNumberFormat="0" applyFill="0" applyAlignment="0" applyProtection="0"/>
    <xf numFmtId="192" fontId="46" fillId="0" borderId="6" applyNumberFormat="0" applyFill="0" applyAlignment="0" applyProtection="0"/>
    <xf numFmtId="192" fontId="46" fillId="0" borderId="6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8" fillId="0" borderId="10" applyNumberFormat="0" applyFill="0" applyAlignment="0" applyProtection="0"/>
    <xf numFmtId="192" fontId="48" fillId="0" borderId="10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192" fontId="37" fillId="25" borderId="8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47" fillId="16" borderId="8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12" fillId="8" borderId="3" applyNumberFormat="0" applyFont="0" applyAlignment="0" applyProtection="0"/>
    <xf numFmtId="192" fontId="12" fillId="8" borderId="3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" fillId="32" borderId="12" applyNumberFormat="0" applyFon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51" fillId="25" borderId="11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53" fillId="0" borderId="7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192" fontId="34" fillId="32" borderId="12" applyNumberFormat="0" applyFont="0" applyAlignment="0" applyProtection="0"/>
    <xf numFmtId="9" fontId="13" fillId="0" borderId="0" applyFont="0" applyFill="0" applyBorder="0" applyAlignment="0" applyProtection="0"/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6" fillId="0" borderId="4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7" fillId="0" borderId="5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6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2" fillId="0" borderId="7" applyNumberFormat="0" applyFill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3" fillId="25" borderId="8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4" fillId="26" borderId="9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27" fillId="0" borderId="10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29" fillId="25" borderId="11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30" fillId="16" borderId="8" applyNumberFormat="0" applyAlignment="0" applyProtection="0">
      <alignment vertical="center"/>
    </xf>
    <xf numFmtId="192" fontId="5" fillId="0" borderId="0"/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5" fillId="5" borderId="1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2"/>
  <sheetViews>
    <sheetView tabSelected="1" workbookViewId="0">
      <selection activeCell="F18" sqref="F18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4" width="6.140625" style="3" customWidth="1"/>
    <col min="15" max="15" width="15.5703125" style="3" customWidth="1"/>
    <col min="16" max="16" width="15.140625" style="3" customWidth="1"/>
    <col min="17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20.42578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BA1" s="3"/>
      <c r="BB1" s="3"/>
    </row>
    <row r="2" spans="1:54">
      <c r="A2" s="36">
        <v>1</v>
      </c>
      <c r="B2" s="37"/>
      <c r="C2" s="37"/>
      <c r="D2" s="37"/>
      <c r="E2" s="37"/>
      <c r="F2" s="37" t="s">
        <v>4</v>
      </c>
      <c r="G2" s="37" t="s">
        <v>58</v>
      </c>
      <c r="H2" s="37" t="s">
        <v>59</v>
      </c>
      <c r="I2" s="37" t="s">
        <v>60</v>
      </c>
      <c r="J2" s="37" t="s">
        <v>54</v>
      </c>
      <c r="K2" s="37" t="s">
        <v>55</v>
      </c>
      <c r="L2" s="48" t="s">
        <v>61</v>
      </c>
      <c r="M2" s="37" t="s">
        <v>56</v>
      </c>
      <c r="N2" s="37"/>
      <c r="O2" s="37" t="s">
        <v>57</v>
      </c>
      <c r="P2" s="49" t="s">
        <v>62</v>
      </c>
      <c r="Q2" s="37"/>
      <c r="R2" s="37" t="s">
        <v>45</v>
      </c>
      <c r="S2" s="38">
        <v>10.3</v>
      </c>
      <c r="T2" s="39">
        <v>8.1</v>
      </c>
      <c r="U2" s="40">
        <v>1.27</v>
      </c>
      <c r="V2" s="41">
        <v>1.27</v>
      </c>
      <c r="W2" s="12"/>
      <c r="X2" s="37" t="s">
        <v>3</v>
      </c>
      <c r="Y2" s="39">
        <v>60</v>
      </c>
      <c r="Z2" s="39">
        <v>30</v>
      </c>
      <c r="AA2" s="39">
        <v>21</v>
      </c>
      <c r="AB2" s="42">
        <v>2</v>
      </c>
      <c r="AC2" s="11">
        <v>45</v>
      </c>
      <c r="AD2" s="43">
        <f>IF(Y2="","",Y2*Z2*AA2/1000000)</f>
        <v>3.7999999999999999E-2</v>
      </c>
      <c r="AE2" s="44">
        <f t="shared" ref="AE2" si="0">IF(AC2="","",65/AD2*AC2)</f>
        <v>76974</v>
      </c>
      <c r="AF2" s="37"/>
      <c r="AG2" s="45"/>
      <c r="AH2" s="37"/>
      <c r="AI2" s="46"/>
      <c r="AJ2" s="45">
        <f t="shared" ref="AJ2" si="1">IF(ISERROR(V2*AI2),"",V2*AI2)</f>
        <v>0</v>
      </c>
      <c r="AK2" s="46">
        <v>0</v>
      </c>
      <c r="AL2" s="45">
        <f t="shared" ref="AL2" si="2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" si="3">IF(ISERROR(V2+AS2),"",V2+AS2)</f>
        <v>1.27</v>
      </c>
      <c r="AU2" s="47">
        <f>IF(ISERROR((AV2-AT2)/AV2),"",(AV2-AT2)/AV2)</f>
        <v>7.9699999999999993E-2</v>
      </c>
      <c r="AV2" s="12">
        <v>1.38</v>
      </c>
      <c r="AW2" s="11"/>
      <c r="AX2" s="45">
        <f t="shared" ref="AX2" si="4">IF(ISERROR(AT2*AW2),"",AT2*AW2)</f>
        <v>0</v>
      </c>
      <c r="AY2" s="45">
        <f t="shared" ref="AY2" si="5">IF(ISERROR(AV2*AW2),"",AV2*AW2)</f>
        <v>0</v>
      </c>
      <c r="BA2" s="3"/>
      <c r="BB2" s="3"/>
    </row>
  </sheetData>
  <sheetProtection insertRows="0" deleteRows="0" sort="0"/>
  <protectedRanges>
    <protectedRange sqref="M2:AW242 A2:J242" name="Range1"/>
    <protectedRange sqref="K2:K247" name="Range1_1"/>
    <protectedRange sqref="L2:L242" name="Range1_2"/>
  </protectedRange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2025-12-16T06:49:47Z</dcterms:modified>
</cp:coreProperties>
</file>