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430132F-B98E-4DA6-83F8-FF7560D4D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6" i="5"/>
  <c r="AR7" i="5"/>
  <c r="AR8" i="5"/>
  <c r="AR9" i="5"/>
  <c r="AR2" i="5"/>
  <c r="AO3" i="5"/>
  <c r="AO4" i="5"/>
  <c r="AO5" i="5"/>
  <c r="AO6" i="5"/>
  <c r="AO7" i="5"/>
  <c r="AO8" i="5"/>
  <c r="AO9" i="5"/>
  <c r="AO2" i="5"/>
  <c r="AL3" i="5" l="1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2" i="5"/>
  <c r="AS2" i="5" s="1"/>
  <c r="AY9" i="5"/>
  <c r="AJ9" i="5"/>
  <c r="AD9" i="5"/>
  <c r="AE9" i="5" s="1"/>
  <c r="AG9" i="5" s="1"/>
  <c r="AY8" i="5"/>
  <c r="AJ8" i="5"/>
  <c r="AD8" i="5"/>
  <c r="AE8" i="5" s="1"/>
  <c r="AG8" i="5" s="1"/>
  <c r="AY7" i="5"/>
  <c r="AJ7" i="5"/>
  <c r="AD7" i="5"/>
  <c r="AE7" i="5" s="1"/>
  <c r="AG7" i="5" s="1"/>
  <c r="AY6" i="5"/>
  <c r="AJ6" i="5"/>
  <c r="AD6" i="5"/>
  <c r="AE6" i="5" s="1"/>
  <c r="AG6" i="5" s="1"/>
  <c r="AY5" i="5"/>
  <c r="AD5" i="5"/>
  <c r="AE5" i="5" s="1"/>
  <c r="AG5" i="5" s="1"/>
  <c r="AJ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T7" i="5"/>
  <c r="AX7" i="5" s="1"/>
  <c r="AT9" i="5"/>
  <c r="AX9" i="5" s="1"/>
  <c r="AU7" i="5" l="1"/>
  <c r="AU9" i="5"/>
  <c r="AU5" i="5"/>
  <c r="AT4" i="5"/>
  <c r="AX4" i="5" s="1"/>
  <c r="AT8" i="5"/>
  <c r="AX8" i="5" s="1"/>
  <c r="AT6" i="5"/>
  <c r="AU6" i="5" s="1"/>
  <c r="AT3" i="5"/>
  <c r="AX3" i="5" s="1"/>
  <c r="AX6" i="5" l="1"/>
  <c r="AU8" i="5"/>
  <c r="AU3" i="5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<sst xmlns="http://schemas.openxmlformats.org/spreadsheetml/2006/main" count="143" uniqueCount="82">
  <si>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</si>
  <si>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</si>
  <si>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</si>
  <si>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</si>
  <si>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</si>
  <si>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</si>
  <si>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</si>
  <si>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</si>
  <si>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</si>
  <si>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</si>
  <si>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</si>
  <si>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</si>
  <si>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</si>
  <si>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</si>
  <si>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</si>
  <si>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</si>
  <si>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</si>
  <si>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</si>
  <si>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</si>
  <si>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</si>
  <si>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</si>
  <si>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</si>
  <si>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</si>
  <si>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</si>
  <si>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</si>
  <si>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</si>
  <si>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</si>
  <si>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</si>
  <si>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</si>
  <si>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</si>
  <si>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</si>
  <si>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</si>
  <si>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</si>
  <si>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</si>
  <si>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</si>
  <si>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</si>
  <si>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</si>
  <si>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</si>
  <si>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</si>
  <si>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</si>
  <si>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</si>
  <si>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</si>
  <si>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</si>
  <si>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</si>
  <si>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</si>
  <si>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</si>
  <si>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</si>
  <si>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</si>
  <si>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</si>
  <si>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</si>
  <si>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</si>
  <si>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</si>
  <si>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</si>
  <si>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</si>
  <si>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</si>
  <si>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</si>
  <si>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Black</t>
    <phoneticPr fontId="69" type="noConversion"/>
  </si>
  <si>
    <t>SS MF  XDFS BLACK</t>
    <phoneticPr fontId="69" type="noConversion"/>
  </si>
  <si>
    <t>90gsm MF extra deep fitted sheet</t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</si>
  <si>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180x200+40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</si>
  <si>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150x198+40</t>
    </r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</si>
  <si>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135x190+40</t>
    </r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</si>
  <si>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90x190+40</t>
    </r>
    <phoneticPr fontId="69" type="noConversion"/>
  </si>
  <si>
    <t>G14311</t>
  </si>
  <si>
    <t>G14311</t>
    <phoneticPr fontId="69" type="noConversion"/>
  </si>
  <si>
    <t>Simply Soft MF XD Ftd Sht Black</t>
    <phoneticPr fontId="69" type="noConversion"/>
  </si>
  <si>
    <t>SS MF DPSH BLACK</t>
    <phoneticPr fontId="69" type="noConversion"/>
  </si>
  <si>
    <t>V27594</t>
  </si>
  <si>
    <t>Simply Soft MF DP Ftd Sht Black</t>
    <phoneticPr fontId="69" type="noConversion"/>
  </si>
  <si>
    <t>90gsm MF deep fitted sheet</t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</si>
  <si>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90x190+35</t>
    </r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</si>
  <si>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135x190+35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</si>
  <si>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150x198+35</t>
    </r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</si>
  <si>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180x200+35</t>
    </r>
    <phoneticPr fontId="69" type="noConversion"/>
  </si>
  <si>
    <t>NR20-0650</t>
    <phoneticPr fontId="72" type="noConversion"/>
  </si>
  <si>
    <t>NR20-0651</t>
  </si>
  <si>
    <t>NR20-0652</t>
  </si>
  <si>
    <t>NR20-0653</t>
  </si>
  <si>
    <t>NR20-0654</t>
  </si>
  <si>
    <t>NR20-0655</t>
  </si>
  <si>
    <t>NR20-0656</t>
  </si>
  <si>
    <t>NR20-0657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</si>
</sst>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71" fillId="0" borderId="1" xfId="0" applyFont="1" applyBorder="1"/>
    <xf numFmtId="0" fontId="5" fillId="5" borderId="1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9"/>
  <sheetViews>
    <sheetView tabSelected="1" workbookViewId="0">
      <selection activeCell="V16" sqref="V16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8.14062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11.7109375" style="6" customWidth="1"/>
    <col min="24" max="24" width="1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BA1" s="3"/>
      <c r="BB1" s="3"/>
    </row>
    <row r="2" spans="1:54" ht="16.5">
      <c r="A2" s="36">
        <v>1</v>
      </c>
      <c r="B2" s="37"/>
      <c r="C2" s="37"/>
      <c r="D2" s="37"/>
      <c r="E2" s="37"/>
      <c r="F2" s="37" t="s">
        <v>4</v>
      </c>
      <c r="G2" s="37" t="s">
        <v>58</v>
      </c>
      <c r="H2" s="37" t="s">
        <v>65</v>
      </c>
      <c r="I2" s="37" t="s">
        <v>57</v>
      </c>
      <c r="J2" s="37" t="s">
        <v>54</v>
      </c>
      <c r="K2" s="37" t="s">
        <v>55</v>
      </c>
      <c r="L2" s="48" t="s">
        <v>62</v>
      </c>
      <c r="M2" s="37" t="s">
        <v>56</v>
      </c>
      <c r="N2" s="37"/>
      <c r="O2" s="37" t="s">
        <v>64</v>
      </c>
      <c r="P2" s="50" t="s">
        <v>74</v>
      </c>
      <c r="Q2" s="37"/>
      <c r="R2" s="37" t="s">
        <v>45</v>
      </c>
      <c r="S2" s="38">
        <v>18.5</v>
      </c>
      <c r="T2" s="39">
        <v>8.1</v>
      </c>
      <c r="U2" s="40">
        <v>2.2799999999999998</v>
      </c>
      <c r="V2" s="41">
        <v>2.2799999999999998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24</v>
      </c>
      <c r="AD2" s="43">
        <f>IF(Y2="","",Y2*Z2*AA2/1000000)</f>
        <v>4.4999999999999998E-2</v>
      </c>
      <c r="AE2" s="44">
        <f t="shared" ref="AE2:AE9" si="0">IF(AC2="","",65/AD2*AC2)</f>
        <v>34667</v>
      </c>
      <c r="AF2" s="37"/>
      <c r="AG2" s="45">
        <f t="shared" ref="AG2" si="1">IF(ISERROR(AF2/AE2),"",AF2/AE2)</f>
        <v>0</v>
      </c>
      <c r="AH2" s="37"/>
      <c r="AI2" s="46"/>
      <c r="AJ2" s="45">
        <f t="shared" ref="AJ2:AJ9" si="2">IF(ISERROR(V2*AI2),"",V2*AI2)</f>
        <v>0</v>
      </c>
      <c r="AK2" s="46">
        <v>0</v>
      </c>
      <c r="AL2" s="45">
        <f t="shared" ref="AL2:AL9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9" si="4">IF(ISERROR(V2+AS2),"",V2+AS2)</f>
        <v>2.2799999999999998</v>
      </c>
      <c r="AU2" s="47">
        <f>IF(ISERROR((AV2-AT2)/AV2),"",(AV2-AT2)/AV2)</f>
        <v>0.10589999999999999</v>
      </c>
      <c r="AV2" s="12">
        <v>2.5499999999999998</v>
      </c>
      <c r="AW2" s="11"/>
      <c r="AX2" s="45">
        <f t="shared" ref="AX2:AX9" si="5">IF(ISERROR(AT2*AW2),"",AT2*AW2)</f>
        <v>0</v>
      </c>
      <c r="AY2" s="45">
        <f t="shared" ref="AY2:AY9" si="6">IF(ISERROR(AV2*AW2),"",AV2*AW2)</f>
        <v>0</v>
      </c>
      <c r="BA2" s="3"/>
      <c r="BB2" s="3"/>
    </row>
    <row r="3" spans="1:54" ht="16.5">
      <c r="A3" s="36">
        <v>2</v>
      </c>
      <c r="B3" s="37"/>
      <c r="C3" s="37"/>
      <c r="D3" s="37"/>
      <c r="E3" s="37"/>
      <c r="F3" s="37" t="s">
        <v>4</v>
      </c>
      <c r="G3" s="37" t="s">
        <v>58</v>
      </c>
      <c r="H3" s="37" t="s">
        <v>65</v>
      </c>
      <c r="I3" s="37" t="s">
        <v>57</v>
      </c>
      <c r="J3" s="37" t="s">
        <v>54</v>
      </c>
      <c r="K3" s="37" t="s">
        <v>55</v>
      </c>
      <c r="L3" s="48" t="s">
        <v>61</v>
      </c>
      <c r="M3" s="37" t="s">
        <v>56</v>
      </c>
      <c r="N3" s="37"/>
      <c r="O3" s="37" t="s">
        <v>64</v>
      </c>
      <c r="P3" s="50" t="s">
        <v>75</v>
      </c>
      <c r="Q3" s="37"/>
      <c r="R3" s="37" t="s">
        <v>45</v>
      </c>
      <c r="S3" s="38">
        <v>21</v>
      </c>
      <c r="T3" s="39">
        <v>8.1</v>
      </c>
      <c r="U3" s="40">
        <v>2.59</v>
      </c>
      <c r="V3" s="41">
        <v>2.59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20</v>
      </c>
      <c r="AD3" s="43">
        <f t="shared" ref="AD3:AD9" si="7">IF(Y3="","",Y3*Z3*AA3/1000000)</f>
        <v>4.4999999999999998E-2</v>
      </c>
      <c r="AE3" s="44">
        <f t="shared" si="0"/>
        <v>28889</v>
      </c>
      <c r="AF3" s="37"/>
      <c r="AG3" s="45">
        <f t="shared" ref="AG3:AG9" si="8">IF(ISERROR(AF3/AE3),"",AF3/AE3)</f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9" si="9">IF(ISERROR(AV3*AN3),"",AV3*AN3)</f>
        <v>0</v>
      </c>
      <c r="AP3" s="37"/>
      <c r="AQ3" s="46"/>
      <c r="AR3" s="45">
        <f t="shared" ref="AR3:AR9" si="10">IF(ISERROR(AV3*AQ3),"",AV3*AQ3)</f>
        <v>0</v>
      </c>
      <c r="AS3" s="45">
        <f t="shared" ref="AS3:AS9" si="11">IF(ISERROR(AL3+AO3+AR3),"",AL3+AO3+AR3)</f>
        <v>0</v>
      </c>
      <c r="AT3" s="45">
        <f t="shared" si="4"/>
        <v>2.59</v>
      </c>
      <c r="AU3" s="47">
        <f t="shared" ref="AU3:AU9" si="12">IF(ISERROR((AV3-AT3)/AV3),"",(AV3-AT3)/AV3)</f>
        <v>0.1699</v>
      </c>
      <c r="AV3" s="12">
        <v>3.12</v>
      </c>
      <c r="AW3" s="11"/>
      <c r="AX3" s="45">
        <f t="shared" si="5"/>
        <v>0</v>
      </c>
      <c r="AY3" s="45">
        <f t="shared" si="6"/>
        <v>0</v>
      </c>
      <c r="BA3" s="3"/>
      <c r="BB3" s="3"/>
    </row>
    <row r="4" spans="1:54" ht="16.5">
      <c r="A4" s="36">
        <v>3</v>
      </c>
      <c r="B4" s="37"/>
      <c r="C4" s="37"/>
      <c r="D4" s="37"/>
      <c r="E4" s="37"/>
      <c r="F4" s="37" t="s">
        <v>4</v>
      </c>
      <c r="G4" s="37" t="s">
        <v>58</v>
      </c>
      <c r="H4" s="37" t="s">
        <v>65</v>
      </c>
      <c r="I4" s="37" t="s">
        <v>57</v>
      </c>
      <c r="J4" s="37" t="s">
        <v>54</v>
      </c>
      <c r="K4" s="37" t="s">
        <v>55</v>
      </c>
      <c r="L4" s="49" t="s">
        <v>60</v>
      </c>
      <c r="M4" s="37" t="s">
        <v>56</v>
      </c>
      <c r="N4" s="37"/>
      <c r="O4" s="37" t="s">
        <v>63</v>
      </c>
      <c r="P4" s="50" t="s">
        <v>76</v>
      </c>
      <c r="Q4" s="37"/>
      <c r="R4" s="37" t="s">
        <v>45</v>
      </c>
      <c r="S4" s="38">
        <v>22.7</v>
      </c>
      <c r="T4" s="39">
        <v>8.1</v>
      </c>
      <c r="U4" s="40">
        <v>2.8</v>
      </c>
      <c r="V4" s="41">
        <v>2.8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16</v>
      </c>
      <c r="AD4" s="43">
        <f t="shared" si="7"/>
        <v>4.4999999999999998E-2</v>
      </c>
      <c r="AE4" s="44">
        <f t="shared" si="0"/>
        <v>23111</v>
      </c>
      <c r="AF4" s="37"/>
      <c r="AG4" s="45">
        <f t="shared" si="8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9"/>
        <v>0</v>
      </c>
      <c r="AP4" s="37"/>
      <c r="AQ4" s="46"/>
      <c r="AR4" s="45">
        <f t="shared" si="10"/>
        <v>0</v>
      </c>
      <c r="AS4" s="45">
        <f t="shared" si="11"/>
        <v>0</v>
      </c>
      <c r="AT4" s="45">
        <f t="shared" si="4"/>
        <v>2.8</v>
      </c>
      <c r="AU4" s="47">
        <f t="shared" si="12"/>
        <v>0.18129999999999999</v>
      </c>
      <c r="AV4" s="12">
        <v>3.42</v>
      </c>
      <c r="AW4" s="11"/>
      <c r="AX4" s="45">
        <f t="shared" si="5"/>
        <v>0</v>
      </c>
      <c r="AY4" s="45">
        <f t="shared" si="6"/>
        <v>0</v>
      </c>
      <c r="BA4" s="3"/>
      <c r="BB4" s="3"/>
    </row>
    <row r="5" spans="1:54" ht="16.5">
      <c r="A5" s="36">
        <v>4</v>
      </c>
      <c r="B5" s="37"/>
      <c r="C5" s="37"/>
      <c r="D5" s="37"/>
      <c r="E5" s="37"/>
      <c r="F5" s="37" t="s">
        <v>4</v>
      </c>
      <c r="G5" s="37" t="s">
        <v>58</v>
      </c>
      <c r="H5" s="37" t="s">
        <v>65</v>
      </c>
      <c r="I5" s="37" t="s">
        <v>57</v>
      </c>
      <c r="J5" s="37" t="s">
        <v>54</v>
      </c>
      <c r="K5" s="37" t="s">
        <v>55</v>
      </c>
      <c r="L5" s="49" t="s">
        <v>59</v>
      </c>
      <c r="M5" s="37" t="s">
        <v>56</v>
      </c>
      <c r="N5" s="37"/>
      <c r="O5" s="37" t="s">
        <v>63</v>
      </c>
      <c r="P5" s="50" t="s">
        <v>77</v>
      </c>
      <c r="Q5" s="37"/>
      <c r="R5" s="37" t="s">
        <v>45</v>
      </c>
      <c r="S5" s="38">
        <v>24.4</v>
      </c>
      <c r="T5" s="39">
        <v>8.1</v>
      </c>
      <c r="U5" s="40">
        <v>3.01</v>
      </c>
      <c r="V5" s="41">
        <v>3.01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16</v>
      </c>
      <c r="AD5" s="43">
        <f t="shared" si="7"/>
        <v>4.4999999999999998E-2</v>
      </c>
      <c r="AE5" s="44">
        <f t="shared" si="0"/>
        <v>23111</v>
      </c>
      <c r="AF5" s="37"/>
      <c r="AG5" s="45">
        <f t="shared" si="8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9"/>
        <v>0</v>
      </c>
      <c r="AP5" s="37"/>
      <c r="AQ5" s="46"/>
      <c r="AR5" s="45">
        <f t="shared" si="10"/>
        <v>0</v>
      </c>
      <c r="AS5" s="45">
        <f t="shared" si="11"/>
        <v>0</v>
      </c>
      <c r="AT5" s="45">
        <f t="shared" si="4"/>
        <v>3.01</v>
      </c>
      <c r="AU5" s="47">
        <f t="shared" si="12"/>
        <v>0.2079</v>
      </c>
      <c r="AV5" s="12">
        <v>3.8</v>
      </c>
      <c r="AW5" s="11"/>
      <c r="AX5" s="45">
        <f t="shared" si="5"/>
        <v>0</v>
      </c>
      <c r="AY5" s="45">
        <f t="shared" si="6"/>
        <v>0</v>
      </c>
      <c r="BA5" s="3"/>
      <c r="BB5" s="3"/>
    </row>
    <row r="6" spans="1:54" ht="16.5">
      <c r="A6" s="36">
        <v>5</v>
      </c>
      <c r="B6" s="37"/>
      <c r="C6" s="37"/>
      <c r="D6" s="37"/>
      <c r="E6" s="37"/>
      <c r="F6" s="37" t="s">
        <v>4</v>
      </c>
      <c r="G6" s="37" t="s">
        <v>69</v>
      </c>
      <c r="H6" s="37" t="s">
        <v>68</v>
      </c>
      <c r="I6" s="37" t="s">
        <v>66</v>
      </c>
      <c r="J6" s="37"/>
      <c r="K6" s="37" t="s">
        <v>55</v>
      </c>
      <c r="L6" s="48" t="s">
        <v>70</v>
      </c>
      <c r="M6" s="37" t="s">
        <v>56</v>
      </c>
      <c r="N6" s="37"/>
      <c r="O6" s="37" t="s">
        <v>67</v>
      </c>
      <c r="P6" s="50" t="s">
        <v>78</v>
      </c>
      <c r="Q6" s="37"/>
      <c r="R6" s="37" t="s">
        <v>45</v>
      </c>
      <c r="S6" s="38">
        <v>17.3</v>
      </c>
      <c r="T6" s="39">
        <v>8.1</v>
      </c>
      <c r="U6" s="40">
        <v>2.14</v>
      </c>
      <c r="V6" s="41">
        <v>2.14</v>
      </c>
      <c r="W6" s="12"/>
      <c r="X6" s="37" t="s">
        <v>3</v>
      </c>
      <c r="Y6" s="39">
        <v>60</v>
      </c>
      <c r="Z6" s="39">
        <v>30</v>
      </c>
      <c r="AA6" s="39">
        <v>25</v>
      </c>
      <c r="AB6" s="42">
        <v>2</v>
      </c>
      <c r="AC6" s="11">
        <v>28</v>
      </c>
      <c r="AD6" s="43">
        <f t="shared" si="7"/>
        <v>4.4999999999999998E-2</v>
      </c>
      <c r="AE6" s="44">
        <f t="shared" si="0"/>
        <v>40444</v>
      </c>
      <c r="AF6" s="37"/>
      <c r="AG6" s="45">
        <f t="shared" si="8"/>
        <v>0</v>
      </c>
      <c r="AH6" s="37"/>
      <c r="AI6" s="46"/>
      <c r="AJ6" s="45">
        <f t="shared" si="2"/>
        <v>0</v>
      </c>
      <c r="AK6" s="46"/>
      <c r="AL6" s="45">
        <f t="shared" si="3"/>
        <v>0</v>
      </c>
      <c r="AM6" s="37"/>
      <c r="AN6" s="46"/>
      <c r="AO6" s="45">
        <f t="shared" si="9"/>
        <v>0</v>
      </c>
      <c r="AP6" s="37"/>
      <c r="AQ6" s="46"/>
      <c r="AR6" s="45">
        <f t="shared" si="10"/>
        <v>0</v>
      </c>
      <c r="AS6" s="45">
        <f t="shared" si="11"/>
        <v>0</v>
      </c>
      <c r="AT6" s="45">
        <f t="shared" si="4"/>
        <v>2.14</v>
      </c>
      <c r="AU6" s="47">
        <f t="shared" si="12"/>
        <v>8.1500000000000003E-2</v>
      </c>
      <c r="AV6" s="12">
        <v>2.33</v>
      </c>
      <c r="AW6" s="11"/>
      <c r="AX6" s="45">
        <f t="shared" si="5"/>
        <v>0</v>
      </c>
      <c r="AY6" s="45">
        <f t="shared" si="6"/>
        <v>0</v>
      </c>
      <c r="BA6" s="3"/>
      <c r="BB6" s="3"/>
    </row>
    <row r="7" spans="1:54" ht="16.5">
      <c r="A7" s="36">
        <v>6</v>
      </c>
      <c r="B7" s="37"/>
      <c r="C7" s="37"/>
      <c r="D7" s="37"/>
      <c r="E7" s="37"/>
      <c r="F7" s="37" t="s">
        <v>4</v>
      </c>
      <c r="G7" s="37" t="s">
        <v>69</v>
      </c>
      <c r="H7" s="37" t="s">
        <v>68</v>
      </c>
      <c r="I7" s="37" t="s">
        <v>66</v>
      </c>
      <c r="J7" s="37"/>
      <c r="K7" s="37" t="s">
        <v>55</v>
      </c>
      <c r="L7" s="48" t="s">
        <v>71</v>
      </c>
      <c r="M7" s="37" t="s">
        <v>56</v>
      </c>
      <c r="N7" s="37"/>
      <c r="O7" s="37" t="s">
        <v>67</v>
      </c>
      <c r="P7" s="50" t="s">
        <v>79</v>
      </c>
      <c r="Q7" s="37"/>
      <c r="R7" s="37" t="s">
        <v>45</v>
      </c>
      <c r="S7" s="38">
        <v>19.8</v>
      </c>
      <c r="T7" s="39">
        <v>8.1</v>
      </c>
      <c r="U7" s="40">
        <v>2.44</v>
      </c>
      <c r="V7" s="41">
        <v>2.44</v>
      </c>
      <c r="W7" s="12"/>
      <c r="X7" s="37" t="s">
        <v>3</v>
      </c>
      <c r="Y7" s="39">
        <v>60</v>
      </c>
      <c r="Z7" s="39">
        <v>30</v>
      </c>
      <c r="AA7" s="39">
        <v>25</v>
      </c>
      <c r="AB7" s="42">
        <v>2</v>
      </c>
      <c r="AC7" s="11">
        <v>20</v>
      </c>
      <c r="AD7" s="43">
        <f t="shared" si="7"/>
        <v>4.4999999999999998E-2</v>
      </c>
      <c r="AE7" s="44">
        <f t="shared" si="0"/>
        <v>28889</v>
      </c>
      <c r="AF7" s="37"/>
      <c r="AG7" s="45">
        <f t="shared" si="8"/>
        <v>0</v>
      </c>
      <c r="AH7" s="37"/>
      <c r="AI7" s="46"/>
      <c r="AJ7" s="45">
        <f t="shared" si="2"/>
        <v>0</v>
      </c>
      <c r="AK7" s="46"/>
      <c r="AL7" s="45">
        <f t="shared" si="3"/>
        <v>0</v>
      </c>
      <c r="AM7" s="37"/>
      <c r="AN7" s="46"/>
      <c r="AO7" s="45">
        <f t="shared" si="9"/>
        <v>0</v>
      </c>
      <c r="AP7" s="37"/>
      <c r="AQ7" s="46"/>
      <c r="AR7" s="45">
        <f t="shared" si="10"/>
        <v>0</v>
      </c>
      <c r="AS7" s="45">
        <f t="shared" si="11"/>
        <v>0</v>
      </c>
      <c r="AT7" s="45">
        <f t="shared" si="4"/>
        <v>2.44</v>
      </c>
      <c r="AU7" s="47">
        <f t="shared" si="12"/>
        <v>0.1469</v>
      </c>
      <c r="AV7" s="12">
        <v>2.86</v>
      </c>
      <c r="AW7" s="11"/>
      <c r="AX7" s="45">
        <f t="shared" si="5"/>
        <v>0</v>
      </c>
      <c r="AY7" s="45">
        <f t="shared" si="6"/>
        <v>0</v>
      </c>
      <c r="BA7" s="3"/>
      <c r="BB7" s="3"/>
    </row>
    <row r="8" spans="1:54" ht="16.5">
      <c r="A8" s="36">
        <v>7</v>
      </c>
      <c r="B8" s="37"/>
      <c r="C8" s="37"/>
      <c r="D8" s="37"/>
      <c r="E8" s="37"/>
      <c r="F8" s="37" t="s">
        <v>4</v>
      </c>
      <c r="G8" s="37" t="s">
        <v>69</v>
      </c>
      <c r="H8" s="37" t="s">
        <v>68</v>
      </c>
      <c r="I8" s="37" t="s">
        <v>66</v>
      </c>
      <c r="J8" s="37"/>
      <c r="K8" s="37" t="s">
        <v>55</v>
      </c>
      <c r="L8" s="49" t="s">
        <v>72</v>
      </c>
      <c r="M8" s="37" t="s">
        <v>56</v>
      </c>
      <c r="N8" s="37"/>
      <c r="O8" s="37" t="s">
        <v>67</v>
      </c>
      <c r="P8" s="50" t="s">
        <v>80</v>
      </c>
      <c r="Q8" s="37"/>
      <c r="R8" s="37" t="s">
        <v>45</v>
      </c>
      <c r="S8" s="38">
        <v>22.2</v>
      </c>
      <c r="T8" s="39">
        <v>8.1</v>
      </c>
      <c r="U8" s="40">
        <v>2.74</v>
      </c>
      <c r="V8" s="41">
        <v>2.74</v>
      </c>
      <c r="W8" s="12"/>
      <c r="X8" s="37" t="s">
        <v>3</v>
      </c>
      <c r="Y8" s="39">
        <v>60</v>
      </c>
      <c r="Z8" s="39">
        <v>30</v>
      </c>
      <c r="AA8" s="39">
        <v>25</v>
      </c>
      <c r="AB8" s="42">
        <v>2</v>
      </c>
      <c r="AC8" s="11">
        <v>16</v>
      </c>
      <c r="AD8" s="43">
        <f t="shared" si="7"/>
        <v>4.4999999999999998E-2</v>
      </c>
      <c r="AE8" s="44">
        <f t="shared" si="0"/>
        <v>23111</v>
      </c>
      <c r="AF8" s="37"/>
      <c r="AG8" s="45">
        <f t="shared" si="8"/>
        <v>0</v>
      </c>
      <c r="AH8" s="37"/>
      <c r="AI8" s="46"/>
      <c r="AJ8" s="45">
        <f t="shared" si="2"/>
        <v>0</v>
      </c>
      <c r="AK8" s="46"/>
      <c r="AL8" s="45">
        <f t="shared" si="3"/>
        <v>0</v>
      </c>
      <c r="AM8" s="37"/>
      <c r="AN8" s="46"/>
      <c r="AO8" s="45">
        <f t="shared" si="9"/>
        <v>0</v>
      </c>
      <c r="AP8" s="37"/>
      <c r="AQ8" s="46"/>
      <c r="AR8" s="45">
        <f t="shared" si="10"/>
        <v>0</v>
      </c>
      <c r="AS8" s="45">
        <f t="shared" si="11"/>
        <v>0</v>
      </c>
      <c r="AT8" s="45">
        <f t="shared" si="4"/>
        <v>2.74</v>
      </c>
      <c r="AU8" s="47">
        <f t="shared" si="12"/>
        <v>0.12180000000000001</v>
      </c>
      <c r="AV8" s="12">
        <v>3.12</v>
      </c>
      <c r="AW8" s="11"/>
      <c r="AX8" s="45">
        <f t="shared" si="5"/>
        <v>0</v>
      </c>
      <c r="AY8" s="45">
        <f t="shared" si="6"/>
        <v>0</v>
      </c>
      <c r="BA8" s="3"/>
      <c r="BB8" s="3"/>
    </row>
    <row r="9" spans="1:54" ht="16.5">
      <c r="A9" s="36">
        <v>8</v>
      </c>
      <c r="B9" s="37"/>
      <c r="C9" s="37"/>
      <c r="D9" s="37"/>
      <c r="E9" s="37"/>
      <c r="F9" s="37" t="s">
        <v>4</v>
      </c>
      <c r="G9" s="37" t="s">
        <v>69</v>
      </c>
      <c r="H9" s="37" t="s">
        <v>68</v>
      </c>
      <c r="I9" s="37" t="s">
        <v>66</v>
      </c>
      <c r="J9" s="37"/>
      <c r="K9" s="37" t="s">
        <v>55</v>
      </c>
      <c r="L9" s="49" t="s">
        <v>73</v>
      </c>
      <c r="M9" s="37" t="s">
        <v>56</v>
      </c>
      <c r="N9" s="37"/>
      <c r="O9" s="37" t="s">
        <v>67</v>
      </c>
      <c r="P9" s="50" t="s">
        <v>81</v>
      </c>
      <c r="Q9" s="37"/>
      <c r="R9" s="37" t="s">
        <v>45</v>
      </c>
      <c r="S9" s="38">
        <v>23.8</v>
      </c>
      <c r="T9" s="39">
        <v>8.1</v>
      </c>
      <c r="U9" s="40">
        <v>2.94</v>
      </c>
      <c r="V9" s="41">
        <v>2.94</v>
      </c>
      <c r="W9" s="12"/>
      <c r="X9" s="37" t="s">
        <v>3</v>
      </c>
      <c r="Y9" s="39">
        <v>60</v>
      </c>
      <c r="Z9" s="39">
        <v>30</v>
      </c>
      <c r="AA9" s="39">
        <v>25</v>
      </c>
      <c r="AB9" s="42">
        <v>2</v>
      </c>
      <c r="AC9" s="11">
        <v>16</v>
      </c>
      <c r="AD9" s="43">
        <f t="shared" si="7"/>
        <v>4.4999999999999998E-2</v>
      </c>
      <c r="AE9" s="44">
        <f t="shared" si="0"/>
        <v>23111</v>
      </c>
      <c r="AF9" s="37"/>
      <c r="AG9" s="45">
        <f t="shared" si="8"/>
        <v>0</v>
      </c>
      <c r="AH9" s="37"/>
      <c r="AI9" s="46"/>
      <c r="AJ9" s="45">
        <f t="shared" si="2"/>
        <v>0</v>
      </c>
      <c r="AK9" s="46"/>
      <c r="AL9" s="45">
        <f t="shared" si="3"/>
        <v>0</v>
      </c>
      <c r="AM9" s="37"/>
      <c r="AN9" s="46"/>
      <c r="AO9" s="45">
        <f t="shared" si="9"/>
        <v>0</v>
      </c>
      <c r="AP9" s="37"/>
      <c r="AQ9" s="46"/>
      <c r="AR9" s="45">
        <f t="shared" si="10"/>
        <v>0</v>
      </c>
      <c r="AS9" s="45">
        <f t="shared" si="11"/>
        <v>0</v>
      </c>
      <c r="AT9" s="45">
        <f t="shared" si="4"/>
        <v>2.94</v>
      </c>
      <c r="AU9" s="47">
        <f t="shared" si="12"/>
        <v>0.1527</v>
      </c>
      <c r="AV9" s="12">
        <v>3.47</v>
      </c>
      <c r="AW9" s="11"/>
      <c r="AX9" s="45">
        <f t="shared" si="5"/>
        <v>0</v>
      </c>
      <c r="AY9" s="45">
        <f t="shared" si="6"/>
        <v>0</v>
      </c>
      <c r="BA9" s="3"/>
      <c r="BB9" s="3"/>
    </row>
  </sheetData>
  <sheetProtection insertRows="0" deleteRows="0" sort="0"/>
  <protectedRanges>
    <protectedRange sqref="A2:J247 M10:AW247 U2:AW9 M2:S9" name="Range1"/>
    <protectedRange sqref="K2:K252" name="Range1_1"/>
    <protectedRange sqref="L2:L247" name="Range1_2"/>
    <protectedRange sqref="T2:T5" name="Range1_3"/>
    <protectedRange sqref="T6:T9" name="Range1_4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2025-12-16T06:53:02Z</dcterms:modified>
</cp:coreProperties>
</file>